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lland\Desktop\"/>
    </mc:Choice>
  </mc:AlternateContent>
  <xr:revisionPtr revIDLastSave="0" documentId="13_ncr:1_{5102D218-F4F8-4EFD-8908-EE3889C41340}" xr6:coauthVersionLast="47" xr6:coauthVersionMax="47" xr10:uidLastSave="{00000000-0000-0000-0000-000000000000}"/>
  <workbookProtection workbookAlgorithmName="SHA-512" workbookHashValue="Wh97R7ekhizZSpcqcK9P0A5UHLu6ywkuwXaQXv5GbKAgGBCNP+vKF9+nLo2YqvCMn+1NfbeUqu0Ch+SKV3PkGw==" workbookSaltValue="K010sMGud8zFS7wbcwRpUw==" workbookSpinCount="100000" lockStructure="1"/>
  <bookViews>
    <workbookView xWindow="28680" yWindow="-120" windowWidth="29040" windowHeight="15720" xr2:uid="{0532F73D-E6DC-424A-AD02-A14D165D731E}"/>
  </bookViews>
  <sheets>
    <sheet name="Bond Estimate Form" sheetId="1" r:id="rId1"/>
    <sheet name="Bond Reduction 1" sheetId="2" r:id="rId2"/>
    <sheet name="Bond Rlease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9" i="3" l="1"/>
  <c r="F156" i="3"/>
  <c r="F156" i="2"/>
  <c r="F139" i="2"/>
  <c r="F277" i="1"/>
  <c r="F276" i="1"/>
  <c r="F275" i="1"/>
  <c r="F273" i="1"/>
  <c r="F272" i="1"/>
  <c r="F271" i="1"/>
  <c r="F269" i="1"/>
  <c r="F268" i="1"/>
  <c r="F267" i="1"/>
  <c r="F265" i="1"/>
  <c r="F264" i="1"/>
  <c r="F263" i="1"/>
  <c r="F262" i="1"/>
  <c r="F261" i="1"/>
  <c r="F260" i="1"/>
  <c r="F259" i="1"/>
  <c r="F257" i="1"/>
  <c r="F256" i="1"/>
  <c r="F255" i="1"/>
  <c r="F254" i="1"/>
  <c r="F253" i="1"/>
  <c r="F252" i="1"/>
  <c r="F251" i="1"/>
  <c r="F249" i="1"/>
  <c r="F248" i="1"/>
  <c r="F247" i="1"/>
  <c r="F246" i="1"/>
  <c r="F245" i="1"/>
  <c r="F244" i="1"/>
  <c r="F243" i="1"/>
  <c r="F241" i="1"/>
  <c r="F240" i="1"/>
  <c r="F239" i="1"/>
  <c r="F238" i="1"/>
  <c r="F237" i="1"/>
  <c r="F236" i="1"/>
  <c r="F235" i="1"/>
  <c r="F233" i="1"/>
  <c r="F232" i="1"/>
  <c r="F231" i="1"/>
  <c r="F230" i="1"/>
  <c r="F229" i="1"/>
  <c r="F228" i="1"/>
  <c r="F227" i="1"/>
  <c r="F225" i="1"/>
  <c r="F224" i="1"/>
  <c r="F223" i="1"/>
  <c r="F222" i="1"/>
  <c r="F221" i="1"/>
  <c r="F220" i="1"/>
  <c r="F219" i="1"/>
  <c r="F218" i="1"/>
  <c r="F217" i="1"/>
  <c r="F215" i="1"/>
  <c r="F214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200" i="1"/>
  <c r="F199" i="1"/>
  <c r="F198" i="1"/>
  <c r="F197" i="1"/>
  <c r="F195" i="1"/>
  <c r="F194" i="1"/>
  <c r="F193" i="1"/>
  <c r="F192" i="1"/>
  <c r="F191" i="1"/>
  <c r="F190" i="1"/>
  <c r="F189" i="1"/>
  <c r="F188" i="1"/>
  <c r="F187" i="1"/>
  <c r="F185" i="1"/>
  <c r="F184" i="1"/>
  <c r="F183" i="1"/>
  <c r="F182" i="1"/>
  <c r="F181" i="1"/>
  <c r="F180" i="1"/>
  <c r="F179" i="1"/>
  <c r="F178" i="1"/>
  <c r="F177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5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59" i="1"/>
  <c r="F58" i="1"/>
  <c r="F57" i="1"/>
  <c r="F56" i="1"/>
  <c r="F55" i="1"/>
  <c r="F54" i="1"/>
  <c r="F51" i="1"/>
  <c r="F50" i="1"/>
  <c r="F49" i="1"/>
  <c r="F48" i="1"/>
  <c r="F47" i="1"/>
  <c r="F46" i="1"/>
  <c r="F45" i="1"/>
  <c r="F44" i="1"/>
  <c r="F43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D278" i="3" l="1"/>
  <c r="F278" i="3" s="1"/>
  <c r="D279" i="3"/>
  <c r="D280" i="3"/>
  <c r="D281" i="3"/>
  <c r="D282" i="3"/>
  <c r="F282" i="3" s="1"/>
  <c r="M282" i="3" s="1"/>
  <c r="D277" i="3"/>
  <c r="F277" i="3" s="1"/>
  <c r="M277" i="3" s="1"/>
  <c r="D274" i="3"/>
  <c r="F274" i="3" s="1"/>
  <c r="D275" i="3"/>
  <c r="F275" i="3" s="1"/>
  <c r="M275" i="3" s="1"/>
  <c r="D273" i="3"/>
  <c r="F273" i="3" s="1"/>
  <c r="D161" i="3"/>
  <c r="D162" i="3"/>
  <c r="D163" i="3"/>
  <c r="F163" i="3" s="1"/>
  <c r="M163" i="3" s="1"/>
  <c r="D164" i="3"/>
  <c r="D165" i="3"/>
  <c r="F165" i="3" s="1"/>
  <c r="D166" i="3"/>
  <c r="D167" i="3"/>
  <c r="D168" i="3"/>
  <c r="D169" i="3"/>
  <c r="D170" i="3"/>
  <c r="D171" i="3"/>
  <c r="F171" i="3" s="1"/>
  <c r="M171" i="3" s="1"/>
  <c r="D172" i="3"/>
  <c r="D174" i="3"/>
  <c r="D175" i="3"/>
  <c r="F175" i="3" s="1"/>
  <c r="M175" i="3" s="1"/>
  <c r="D176" i="3"/>
  <c r="D177" i="3"/>
  <c r="D179" i="3"/>
  <c r="D180" i="3"/>
  <c r="D181" i="3"/>
  <c r="F181" i="3" s="1"/>
  <c r="M181" i="3" s="1"/>
  <c r="D182" i="3"/>
  <c r="D183" i="3"/>
  <c r="D184" i="3"/>
  <c r="F184" i="3" s="1"/>
  <c r="M184" i="3" s="1"/>
  <c r="D185" i="3"/>
  <c r="F185" i="3" s="1"/>
  <c r="M185" i="3" s="1"/>
  <c r="D186" i="3"/>
  <c r="F186" i="3" s="1"/>
  <c r="D187" i="3"/>
  <c r="F187" i="3" s="1"/>
  <c r="D189" i="3"/>
  <c r="D190" i="3"/>
  <c r="D191" i="3"/>
  <c r="D192" i="3"/>
  <c r="D193" i="3"/>
  <c r="F193" i="3" s="1"/>
  <c r="M193" i="3" s="1"/>
  <c r="D194" i="3"/>
  <c r="F194" i="3" s="1"/>
  <c r="M194" i="3" s="1"/>
  <c r="D195" i="3"/>
  <c r="D196" i="3"/>
  <c r="D197" i="3"/>
  <c r="F197" i="3" s="1"/>
  <c r="D199" i="3"/>
  <c r="F199" i="3" s="1"/>
  <c r="M199" i="3" s="1"/>
  <c r="D200" i="3"/>
  <c r="D201" i="3"/>
  <c r="D202" i="3"/>
  <c r="F202" i="3" s="1"/>
  <c r="M202" i="3" s="1"/>
  <c r="D203" i="3"/>
  <c r="F203" i="3" s="1"/>
  <c r="M203" i="3" s="1"/>
  <c r="D204" i="3"/>
  <c r="D205" i="3"/>
  <c r="D206" i="3"/>
  <c r="D207" i="3"/>
  <c r="F207" i="3" s="1"/>
  <c r="M207" i="3" s="1"/>
  <c r="D209" i="3"/>
  <c r="F209" i="3" s="1"/>
  <c r="D210" i="3"/>
  <c r="F210" i="3" s="1"/>
  <c r="D211" i="3"/>
  <c r="F211" i="3" s="1"/>
  <c r="M211" i="3" s="1"/>
  <c r="D212" i="3"/>
  <c r="F212" i="3" s="1"/>
  <c r="M212" i="3" s="1"/>
  <c r="D213" i="3"/>
  <c r="D214" i="3"/>
  <c r="D215" i="3"/>
  <c r="D216" i="3"/>
  <c r="D217" i="3"/>
  <c r="F217" i="3" s="1"/>
  <c r="D219" i="3"/>
  <c r="D220" i="3"/>
  <c r="F220" i="3" s="1"/>
  <c r="M220" i="3" s="1"/>
  <c r="D221" i="3"/>
  <c r="F221" i="3" s="1"/>
  <c r="M221" i="3" s="1"/>
  <c r="D222" i="3"/>
  <c r="D223" i="3"/>
  <c r="D224" i="3"/>
  <c r="D225" i="3"/>
  <c r="F225" i="3" s="1"/>
  <c r="M225" i="3" s="1"/>
  <c r="D226" i="3"/>
  <c r="D227" i="3"/>
  <c r="D229" i="3"/>
  <c r="F229" i="3" s="1"/>
  <c r="M229" i="3" s="1"/>
  <c r="D230" i="3"/>
  <c r="F230" i="3" s="1"/>
  <c r="M230" i="3" s="1"/>
  <c r="D231" i="3"/>
  <c r="F231" i="3" s="1"/>
  <c r="D232" i="3"/>
  <c r="F232" i="3" s="1"/>
  <c r="D233" i="3"/>
  <c r="D234" i="3"/>
  <c r="F234" i="3" s="1"/>
  <c r="M234" i="3" s="1"/>
  <c r="D235" i="3"/>
  <c r="D237" i="3"/>
  <c r="D238" i="3"/>
  <c r="D239" i="3"/>
  <c r="D240" i="3"/>
  <c r="D241" i="3"/>
  <c r="D242" i="3"/>
  <c r="D243" i="3"/>
  <c r="F243" i="3" s="1"/>
  <c r="M243" i="3" s="1"/>
  <c r="D245" i="3"/>
  <c r="D246" i="3"/>
  <c r="F246" i="3" s="1"/>
  <c r="D247" i="3"/>
  <c r="F247" i="3" s="1"/>
  <c r="M247" i="3" s="1"/>
  <c r="D248" i="3"/>
  <c r="F248" i="3" s="1"/>
  <c r="M248" i="3" s="1"/>
  <c r="D249" i="3"/>
  <c r="D250" i="3"/>
  <c r="F250" i="3" s="1"/>
  <c r="D251" i="3"/>
  <c r="D253" i="3"/>
  <c r="F253" i="3" s="1"/>
  <c r="M253" i="3" s="1"/>
  <c r="D254" i="3"/>
  <c r="F254" i="3" s="1"/>
  <c r="D255" i="3"/>
  <c r="F255" i="3" s="1"/>
  <c r="D256" i="3"/>
  <c r="D257" i="3"/>
  <c r="D258" i="3"/>
  <c r="D259" i="3"/>
  <c r="D261" i="3"/>
  <c r="D262" i="3"/>
  <c r="F262" i="3" s="1"/>
  <c r="M262" i="3" s="1"/>
  <c r="D263" i="3"/>
  <c r="D264" i="3"/>
  <c r="D265" i="3"/>
  <c r="F265" i="3" s="1"/>
  <c r="M265" i="3" s="1"/>
  <c r="D266" i="3"/>
  <c r="D267" i="3"/>
  <c r="D269" i="3"/>
  <c r="D270" i="3"/>
  <c r="D271" i="3"/>
  <c r="F271" i="3" s="1"/>
  <c r="M271" i="3" s="1"/>
  <c r="D160" i="3"/>
  <c r="F160" i="3" s="1"/>
  <c r="D142" i="3"/>
  <c r="F142" i="3" s="1"/>
  <c r="M142" i="3" s="1"/>
  <c r="D143" i="3"/>
  <c r="F143" i="3" s="1"/>
  <c r="D144" i="3"/>
  <c r="F144" i="3" s="1"/>
  <c r="D145" i="3"/>
  <c r="F145" i="3" s="1"/>
  <c r="M145" i="3" s="1"/>
  <c r="D146" i="3"/>
  <c r="F146" i="3" s="1"/>
  <c r="D147" i="3"/>
  <c r="D148" i="3"/>
  <c r="D149" i="3"/>
  <c r="D150" i="3"/>
  <c r="D151" i="3"/>
  <c r="D152" i="3"/>
  <c r="D153" i="3"/>
  <c r="F153" i="3" s="1"/>
  <c r="M153" i="3" s="1"/>
  <c r="D154" i="3"/>
  <c r="D155" i="3"/>
  <c r="D156" i="3"/>
  <c r="M156" i="3" s="1"/>
  <c r="D157" i="3"/>
  <c r="F157" i="3" s="1"/>
  <c r="M157" i="3" s="1"/>
  <c r="D141" i="3"/>
  <c r="D132" i="3"/>
  <c r="F132" i="3" s="1"/>
  <c r="M132" i="3" s="1"/>
  <c r="D133" i="3"/>
  <c r="F133" i="3" s="1"/>
  <c r="M133" i="3" s="1"/>
  <c r="D134" i="3"/>
  <c r="F134" i="3" s="1"/>
  <c r="M134" i="3" s="1"/>
  <c r="D135" i="3"/>
  <c r="F135" i="3" s="1"/>
  <c r="I135" i="3" s="1"/>
  <c r="D136" i="3"/>
  <c r="D137" i="3"/>
  <c r="D138" i="3"/>
  <c r="D139" i="3"/>
  <c r="D131" i="3"/>
  <c r="D120" i="3"/>
  <c r="D121" i="3"/>
  <c r="D122" i="3"/>
  <c r="D123" i="3"/>
  <c r="D124" i="3"/>
  <c r="D125" i="3"/>
  <c r="D126" i="3"/>
  <c r="D127" i="3"/>
  <c r="D128" i="3"/>
  <c r="D129" i="3"/>
  <c r="D119" i="3"/>
  <c r="D64" i="3"/>
  <c r="F64" i="3" s="1"/>
  <c r="D65" i="3"/>
  <c r="D66" i="3"/>
  <c r="D67" i="3"/>
  <c r="D68" i="3"/>
  <c r="F68" i="3" s="1"/>
  <c r="D69" i="3"/>
  <c r="F69" i="3" s="1"/>
  <c r="D70" i="3"/>
  <c r="F70" i="3" s="1"/>
  <c r="M70" i="3" s="1"/>
  <c r="D71" i="3"/>
  <c r="F71" i="3" s="1"/>
  <c r="D72" i="3"/>
  <c r="D73" i="3"/>
  <c r="D74" i="3"/>
  <c r="D75" i="3"/>
  <c r="D76" i="3"/>
  <c r="D77" i="3"/>
  <c r="D78" i="3"/>
  <c r="D79" i="3"/>
  <c r="D80" i="3"/>
  <c r="D81" i="3"/>
  <c r="F81" i="3" s="1"/>
  <c r="M81" i="3" s="1"/>
  <c r="D82" i="3"/>
  <c r="F82" i="3" s="1"/>
  <c r="D83" i="3"/>
  <c r="D84" i="3"/>
  <c r="D85" i="3"/>
  <c r="D86" i="3"/>
  <c r="F86" i="3" s="1"/>
  <c r="M86" i="3" s="1"/>
  <c r="D87" i="3"/>
  <c r="F87" i="3" s="1"/>
  <c r="D88" i="3"/>
  <c r="F88" i="3" s="1"/>
  <c r="D89" i="3"/>
  <c r="D90" i="3"/>
  <c r="F90" i="3" s="1"/>
  <c r="M90" i="3" s="1"/>
  <c r="D91" i="3"/>
  <c r="D92" i="3"/>
  <c r="D93" i="3"/>
  <c r="D94" i="3"/>
  <c r="F94" i="3" s="1"/>
  <c r="M94" i="3" s="1"/>
  <c r="D95" i="3"/>
  <c r="D96" i="3"/>
  <c r="D97" i="3"/>
  <c r="D98" i="3"/>
  <c r="F98" i="3" s="1"/>
  <c r="D99" i="3"/>
  <c r="D100" i="3"/>
  <c r="D101" i="3"/>
  <c r="D102" i="3"/>
  <c r="F102" i="3" s="1"/>
  <c r="M102" i="3" s="1"/>
  <c r="D103" i="3"/>
  <c r="D104" i="3"/>
  <c r="D105" i="3"/>
  <c r="D106" i="3"/>
  <c r="F106" i="3" s="1"/>
  <c r="M106" i="3" s="1"/>
  <c r="D107" i="3"/>
  <c r="D108" i="3"/>
  <c r="F108" i="3" s="1"/>
  <c r="D109" i="3"/>
  <c r="F109" i="3" s="1"/>
  <c r="D110" i="3"/>
  <c r="F110" i="3" s="1"/>
  <c r="M110" i="3" s="1"/>
  <c r="D111" i="3"/>
  <c r="F111" i="3" s="1"/>
  <c r="D112" i="3"/>
  <c r="D113" i="3"/>
  <c r="D114" i="3"/>
  <c r="D115" i="3"/>
  <c r="D116" i="3"/>
  <c r="D117" i="3"/>
  <c r="D63" i="3"/>
  <c r="F63" i="3" s="1"/>
  <c r="D57" i="3"/>
  <c r="D58" i="3"/>
  <c r="D59" i="3"/>
  <c r="D60" i="3"/>
  <c r="F60" i="3" s="1"/>
  <c r="D61" i="3"/>
  <c r="F61" i="3" s="1"/>
  <c r="M61" i="3" s="1"/>
  <c r="D56" i="3"/>
  <c r="D46" i="3"/>
  <c r="D47" i="3"/>
  <c r="F47" i="3" s="1"/>
  <c r="M47" i="3" s="1"/>
  <c r="D48" i="3"/>
  <c r="F48" i="3" s="1"/>
  <c r="M48" i="3" s="1"/>
  <c r="D49" i="3"/>
  <c r="F49" i="3" s="1"/>
  <c r="D50" i="3"/>
  <c r="F50" i="3" s="1"/>
  <c r="D51" i="3"/>
  <c r="F51" i="3" s="1"/>
  <c r="D52" i="3"/>
  <c r="F52" i="3" s="1"/>
  <c r="M52" i="3" s="1"/>
  <c r="D53" i="3"/>
  <c r="D54" i="3"/>
  <c r="D45" i="3"/>
  <c r="D20" i="3"/>
  <c r="D21" i="3"/>
  <c r="D22" i="3"/>
  <c r="D23" i="3"/>
  <c r="D24" i="3"/>
  <c r="D25" i="3"/>
  <c r="F25" i="3" s="1"/>
  <c r="D26" i="3"/>
  <c r="F26" i="3" s="1"/>
  <c r="D27" i="3"/>
  <c r="F27" i="3" s="1"/>
  <c r="D28" i="3"/>
  <c r="D29" i="3"/>
  <c r="D30" i="3"/>
  <c r="D31" i="3"/>
  <c r="D32" i="3"/>
  <c r="F32" i="3" s="1"/>
  <c r="D33" i="3"/>
  <c r="F33" i="3" s="1"/>
  <c r="D34" i="3"/>
  <c r="D35" i="3"/>
  <c r="F35" i="3" s="1"/>
  <c r="D36" i="3"/>
  <c r="D37" i="3"/>
  <c r="D38" i="3"/>
  <c r="F38" i="3" s="1"/>
  <c r="M38" i="3" s="1"/>
  <c r="D39" i="3"/>
  <c r="D40" i="3"/>
  <c r="D41" i="3"/>
  <c r="D42" i="3"/>
  <c r="F42" i="3" s="1"/>
  <c r="D43" i="3"/>
  <c r="D19" i="3"/>
  <c r="D278" i="2"/>
  <c r="D279" i="2"/>
  <c r="D280" i="2"/>
  <c r="D281" i="2"/>
  <c r="D282" i="2"/>
  <c r="D277" i="2"/>
  <c r="D20" i="2"/>
  <c r="D21" i="2"/>
  <c r="D22" i="2"/>
  <c r="D23" i="2"/>
  <c r="F23" i="2" s="1"/>
  <c r="D24" i="2"/>
  <c r="F24" i="2" s="1"/>
  <c r="D25" i="2"/>
  <c r="F25" i="2" s="1"/>
  <c r="D26" i="2"/>
  <c r="D27" i="2"/>
  <c r="F27" i="2" s="1"/>
  <c r="D28" i="2"/>
  <c r="F28" i="2" s="1"/>
  <c r="I28" i="2" s="1"/>
  <c r="D29" i="2"/>
  <c r="F29" i="2" s="1"/>
  <c r="D30" i="2"/>
  <c r="D31" i="2"/>
  <c r="D32" i="2"/>
  <c r="D33" i="2"/>
  <c r="F33" i="2" s="1"/>
  <c r="D34" i="2"/>
  <c r="F34" i="2" s="1"/>
  <c r="I34" i="2" s="1"/>
  <c r="D35" i="2"/>
  <c r="F35" i="2" s="1"/>
  <c r="D36" i="2"/>
  <c r="D37" i="2"/>
  <c r="F37" i="2" s="1"/>
  <c r="D38" i="2"/>
  <c r="F38" i="2" s="1"/>
  <c r="I38" i="2" s="1"/>
  <c r="D39" i="2"/>
  <c r="F39" i="2" s="1"/>
  <c r="D40" i="2"/>
  <c r="D41" i="2"/>
  <c r="F41" i="2" s="1"/>
  <c r="D42" i="2"/>
  <c r="F42" i="2" s="1"/>
  <c r="I42" i="2" s="1"/>
  <c r="D43" i="2"/>
  <c r="F43" i="2" s="1"/>
  <c r="D45" i="2"/>
  <c r="F45" i="2" s="1"/>
  <c r="I45" i="2" s="1"/>
  <c r="D46" i="2"/>
  <c r="F46" i="2" s="1"/>
  <c r="D47" i="2"/>
  <c r="D48" i="2"/>
  <c r="D49" i="2"/>
  <c r="D50" i="2"/>
  <c r="D51" i="2"/>
  <c r="D52" i="2"/>
  <c r="F52" i="2" s="1"/>
  <c r="D53" i="2"/>
  <c r="F53" i="2" s="1"/>
  <c r="D54" i="2"/>
  <c r="D56" i="2"/>
  <c r="F56" i="2" s="1"/>
  <c r="D57" i="2"/>
  <c r="F57" i="2" s="1"/>
  <c r="D58" i="2"/>
  <c r="D59" i="2"/>
  <c r="F59" i="2" s="1"/>
  <c r="D60" i="2"/>
  <c r="F60" i="2" s="1"/>
  <c r="I60" i="2" s="1"/>
  <c r="D61" i="2"/>
  <c r="F61" i="2" s="1"/>
  <c r="D63" i="2"/>
  <c r="F63" i="2" s="1"/>
  <c r="I63" i="2" s="1"/>
  <c r="D64" i="2"/>
  <c r="D65" i="2"/>
  <c r="D66" i="2"/>
  <c r="D67" i="2"/>
  <c r="F67" i="2" s="1"/>
  <c r="D68" i="2"/>
  <c r="F68" i="2" s="1"/>
  <c r="D69" i="2"/>
  <c r="D70" i="2"/>
  <c r="D71" i="2"/>
  <c r="F71" i="2" s="1"/>
  <c r="I71" i="2" s="1"/>
  <c r="D72" i="2"/>
  <c r="F72" i="2" s="1"/>
  <c r="D73" i="2"/>
  <c r="F73" i="2" s="1"/>
  <c r="D74" i="2"/>
  <c r="F74" i="2" s="1"/>
  <c r="D75" i="2"/>
  <c r="D76" i="2"/>
  <c r="D77" i="2"/>
  <c r="D78" i="2"/>
  <c r="F78" i="2" s="1"/>
  <c r="D79" i="2"/>
  <c r="F79" i="2" s="1"/>
  <c r="I79" i="2" s="1"/>
  <c r="D80" i="2"/>
  <c r="F80" i="2" s="1"/>
  <c r="D81" i="2"/>
  <c r="D82" i="2"/>
  <c r="F82" i="2" s="1"/>
  <c r="D83" i="2"/>
  <c r="D84" i="2"/>
  <c r="F84" i="2" s="1"/>
  <c r="D85" i="2"/>
  <c r="F85" i="2" s="1"/>
  <c r="I85" i="2" s="1"/>
  <c r="D86" i="2"/>
  <c r="F86" i="2" s="1"/>
  <c r="D87" i="2"/>
  <c r="F87" i="2" s="1"/>
  <c r="D88" i="2"/>
  <c r="F88" i="2" s="1"/>
  <c r="D89" i="2"/>
  <c r="D90" i="2"/>
  <c r="D91" i="2"/>
  <c r="D92" i="2"/>
  <c r="D93" i="2"/>
  <c r="D94" i="2"/>
  <c r="F94" i="2" s="1"/>
  <c r="D95" i="2"/>
  <c r="D96" i="2"/>
  <c r="F96" i="2" s="1"/>
  <c r="D97" i="2"/>
  <c r="D98" i="2"/>
  <c r="F98" i="2" s="1"/>
  <c r="D99" i="2"/>
  <c r="F99" i="2" s="1"/>
  <c r="I99" i="2" s="1"/>
  <c r="D100" i="2"/>
  <c r="F100" i="2" s="1"/>
  <c r="I100" i="2" s="1"/>
  <c r="D101" i="2"/>
  <c r="D102" i="2"/>
  <c r="D103" i="2"/>
  <c r="D104" i="2"/>
  <c r="D105" i="2"/>
  <c r="F105" i="2" s="1"/>
  <c r="D106" i="2"/>
  <c r="D107" i="2"/>
  <c r="F107" i="2" s="1"/>
  <c r="I107" i="2" s="1"/>
  <c r="J107" i="2" s="1"/>
  <c r="D108" i="2"/>
  <c r="F108" i="2" s="1"/>
  <c r="I108" i="2" s="1"/>
  <c r="D109" i="2"/>
  <c r="D110" i="2"/>
  <c r="D111" i="2"/>
  <c r="D112" i="2"/>
  <c r="D113" i="2"/>
  <c r="D114" i="2"/>
  <c r="D115" i="2"/>
  <c r="D116" i="2"/>
  <c r="F116" i="2" s="1"/>
  <c r="I116" i="2" s="1"/>
  <c r="D117" i="2"/>
  <c r="D119" i="2"/>
  <c r="D120" i="2"/>
  <c r="D121" i="2"/>
  <c r="D122" i="2"/>
  <c r="F122" i="2" s="1"/>
  <c r="D123" i="2"/>
  <c r="D124" i="2"/>
  <c r="F124" i="2" s="1"/>
  <c r="D125" i="2"/>
  <c r="D126" i="2"/>
  <c r="F126" i="2" s="1"/>
  <c r="D127" i="2"/>
  <c r="F127" i="2" s="1"/>
  <c r="D128" i="2"/>
  <c r="D129" i="2"/>
  <c r="D131" i="2"/>
  <c r="D132" i="2"/>
  <c r="D133" i="2"/>
  <c r="D134" i="2"/>
  <c r="D135" i="2"/>
  <c r="D136" i="2"/>
  <c r="F136" i="2" s="1"/>
  <c r="D137" i="2"/>
  <c r="D138" i="2"/>
  <c r="D139" i="2"/>
  <c r="I139" i="2" s="1"/>
  <c r="J139" i="2" s="1"/>
  <c r="D141" i="2"/>
  <c r="D142" i="2"/>
  <c r="F142" i="2" s="1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4" i="2"/>
  <c r="D175" i="2"/>
  <c r="D176" i="2"/>
  <c r="D177" i="2"/>
  <c r="D179" i="2"/>
  <c r="D180" i="2"/>
  <c r="D181" i="2"/>
  <c r="D182" i="2"/>
  <c r="D183" i="2"/>
  <c r="D184" i="2"/>
  <c r="D185" i="2"/>
  <c r="D186" i="2"/>
  <c r="D187" i="2"/>
  <c r="D189" i="2"/>
  <c r="D190" i="2"/>
  <c r="D191" i="2"/>
  <c r="D192" i="2"/>
  <c r="D193" i="2"/>
  <c r="D194" i="2"/>
  <c r="D195" i="2"/>
  <c r="D196" i="2"/>
  <c r="F196" i="2" s="1"/>
  <c r="D197" i="2"/>
  <c r="D199" i="2"/>
  <c r="D200" i="2"/>
  <c r="D201" i="2"/>
  <c r="D202" i="2"/>
  <c r="D203" i="2"/>
  <c r="D204" i="2"/>
  <c r="D205" i="2"/>
  <c r="D206" i="2"/>
  <c r="D207" i="2"/>
  <c r="D209" i="2"/>
  <c r="D210" i="2"/>
  <c r="D211" i="2"/>
  <c r="D212" i="2"/>
  <c r="D213" i="2"/>
  <c r="D214" i="2"/>
  <c r="D215" i="2"/>
  <c r="D216" i="2"/>
  <c r="D217" i="2"/>
  <c r="D219" i="2"/>
  <c r="F219" i="2" s="1"/>
  <c r="D220" i="2"/>
  <c r="D221" i="2"/>
  <c r="D222" i="2"/>
  <c r="D223" i="2"/>
  <c r="D224" i="2"/>
  <c r="D225" i="2"/>
  <c r="F225" i="2" s="1"/>
  <c r="D226" i="2"/>
  <c r="D227" i="2"/>
  <c r="D229" i="2"/>
  <c r="D230" i="2"/>
  <c r="D231" i="2"/>
  <c r="D232" i="2"/>
  <c r="D233" i="2"/>
  <c r="D234" i="2"/>
  <c r="D235" i="2"/>
  <c r="D237" i="2"/>
  <c r="D238" i="2"/>
  <c r="D239" i="2"/>
  <c r="D240" i="2"/>
  <c r="D241" i="2"/>
  <c r="F241" i="2" s="1"/>
  <c r="D242" i="2"/>
  <c r="D243" i="2"/>
  <c r="D245" i="2"/>
  <c r="D246" i="2"/>
  <c r="D247" i="2"/>
  <c r="D248" i="2"/>
  <c r="D249" i="2"/>
  <c r="D250" i="2"/>
  <c r="D251" i="2"/>
  <c r="D253" i="2"/>
  <c r="D254" i="2"/>
  <c r="D255" i="2"/>
  <c r="D256" i="2"/>
  <c r="D257" i="2"/>
  <c r="D258" i="2"/>
  <c r="D259" i="2"/>
  <c r="D261" i="2"/>
  <c r="D262" i="2"/>
  <c r="F262" i="2" s="1"/>
  <c r="D263" i="2"/>
  <c r="F263" i="2" s="1"/>
  <c r="I263" i="2" s="1"/>
  <c r="D264" i="2"/>
  <c r="F264" i="2" s="1"/>
  <c r="D265" i="2"/>
  <c r="D266" i="2"/>
  <c r="D267" i="2"/>
  <c r="D269" i="2"/>
  <c r="D270" i="2"/>
  <c r="D271" i="2"/>
  <c r="F271" i="2" s="1"/>
  <c r="D273" i="2"/>
  <c r="F273" i="2" s="1"/>
  <c r="D274" i="2"/>
  <c r="D275" i="2"/>
  <c r="D19" i="2"/>
  <c r="F19" i="2" s="1"/>
  <c r="F17" i="1"/>
  <c r="N286" i="3"/>
  <c r="H282" i="3"/>
  <c r="M281" i="3"/>
  <c r="I281" i="3"/>
  <c r="J281" i="3" s="1"/>
  <c r="N281" i="3" s="1"/>
  <c r="H281" i="3"/>
  <c r="H280" i="3"/>
  <c r="F280" i="3"/>
  <c r="H279" i="3"/>
  <c r="F279" i="3"/>
  <c r="H278" i="3"/>
  <c r="H277" i="3"/>
  <c r="H275" i="3"/>
  <c r="H274" i="3"/>
  <c r="H273" i="3"/>
  <c r="H271" i="3"/>
  <c r="H270" i="3"/>
  <c r="H269" i="3"/>
  <c r="H267" i="3"/>
  <c r="F267" i="3"/>
  <c r="H266" i="3"/>
  <c r="F266" i="3"/>
  <c r="M266" i="3" s="1"/>
  <c r="H265" i="3"/>
  <c r="H264" i="3"/>
  <c r="H263" i="3"/>
  <c r="H262" i="3"/>
  <c r="H261" i="3"/>
  <c r="F261" i="3"/>
  <c r="H259" i="3"/>
  <c r="F259" i="3"/>
  <c r="H258" i="3"/>
  <c r="F258" i="3"/>
  <c r="H257" i="3"/>
  <c r="F257" i="3"/>
  <c r="M257" i="3" s="1"/>
  <c r="H256" i="3"/>
  <c r="F256" i="3"/>
  <c r="M256" i="3" s="1"/>
  <c r="H255" i="3"/>
  <c r="H254" i="3"/>
  <c r="H253" i="3"/>
  <c r="H251" i="3"/>
  <c r="F251" i="3"/>
  <c r="H250" i="3"/>
  <c r="H249" i="3"/>
  <c r="H248" i="3"/>
  <c r="H247" i="3"/>
  <c r="H246" i="3"/>
  <c r="H245" i="3"/>
  <c r="H243" i="3"/>
  <c r="H242" i="3"/>
  <c r="H241" i="3"/>
  <c r="H240" i="3"/>
  <c r="H239" i="3"/>
  <c r="F239" i="3"/>
  <c r="M239" i="3" s="1"/>
  <c r="H238" i="3"/>
  <c r="F238" i="3"/>
  <c r="M238" i="3" s="1"/>
  <c r="H237" i="3"/>
  <c r="F237" i="3"/>
  <c r="H235" i="3"/>
  <c r="F235" i="3"/>
  <c r="H234" i="3"/>
  <c r="H233" i="3"/>
  <c r="H232" i="3"/>
  <c r="H231" i="3"/>
  <c r="H230" i="3"/>
  <c r="H229" i="3"/>
  <c r="H227" i="3"/>
  <c r="H226" i="3"/>
  <c r="H225" i="3"/>
  <c r="H224" i="3"/>
  <c r="H223" i="3"/>
  <c r="H222" i="3"/>
  <c r="H221" i="3"/>
  <c r="H220" i="3"/>
  <c r="H219" i="3"/>
  <c r="F219" i="3"/>
  <c r="H217" i="3"/>
  <c r="H216" i="3"/>
  <c r="F216" i="3"/>
  <c r="M216" i="3" s="1"/>
  <c r="H215" i="3"/>
  <c r="F215" i="3"/>
  <c r="H214" i="3"/>
  <c r="H213" i="3"/>
  <c r="F213" i="3"/>
  <c r="H212" i="3"/>
  <c r="H211" i="3"/>
  <c r="H210" i="3"/>
  <c r="H209" i="3"/>
  <c r="H207" i="3"/>
  <c r="H206" i="3"/>
  <c r="F206" i="3"/>
  <c r="H205" i="3"/>
  <c r="F205" i="3"/>
  <c r="H204" i="3"/>
  <c r="H203" i="3"/>
  <c r="H202" i="3"/>
  <c r="H201" i="3"/>
  <c r="H200" i="3"/>
  <c r="H199" i="3"/>
  <c r="H197" i="3"/>
  <c r="H196" i="3"/>
  <c r="F196" i="3"/>
  <c r="H195" i="3"/>
  <c r="F195" i="3"/>
  <c r="H194" i="3"/>
  <c r="H193" i="3"/>
  <c r="H192" i="3"/>
  <c r="H191" i="3"/>
  <c r="F191" i="3"/>
  <c r="H190" i="3"/>
  <c r="F190" i="3"/>
  <c r="M190" i="3" s="1"/>
  <c r="H189" i="3"/>
  <c r="F189" i="3"/>
  <c r="H187" i="3"/>
  <c r="H186" i="3"/>
  <c r="H185" i="3"/>
  <c r="H184" i="3"/>
  <c r="H183" i="3"/>
  <c r="H182" i="3"/>
  <c r="H181" i="3"/>
  <c r="H180" i="3"/>
  <c r="H179" i="3"/>
  <c r="H177" i="3"/>
  <c r="F177" i="3"/>
  <c r="H176" i="3"/>
  <c r="F176" i="3"/>
  <c r="M176" i="3" s="1"/>
  <c r="H175" i="3"/>
  <c r="H174" i="3"/>
  <c r="H172" i="3"/>
  <c r="H171" i="3"/>
  <c r="H170" i="3"/>
  <c r="F170" i="3"/>
  <c r="H169" i="3"/>
  <c r="F169" i="3"/>
  <c r="H168" i="3"/>
  <c r="F168" i="3"/>
  <c r="H167" i="3"/>
  <c r="F167" i="3"/>
  <c r="M167" i="3" s="1"/>
  <c r="H166" i="3"/>
  <c r="F166" i="3"/>
  <c r="M166" i="3" s="1"/>
  <c r="H165" i="3"/>
  <c r="H164" i="3"/>
  <c r="H163" i="3"/>
  <c r="H162" i="3"/>
  <c r="F162" i="3"/>
  <c r="H161" i="3"/>
  <c r="H160" i="3"/>
  <c r="H157" i="3"/>
  <c r="H156" i="3"/>
  <c r="I155" i="3"/>
  <c r="H155" i="3"/>
  <c r="F155" i="3"/>
  <c r="M155" i="3" s="1"/>
  <c r="H154" i="3"/>
  <c r="H153" i="3"/>
  <c r="H152" i="3"/>
  <c r="H151" i="3"/>
  <c r="F151" i="3"/>
  <c r="H150" i="3"/>
  <c r="F150" i="3"/>
  <c r="I150" i="3" s="1"/>
  <c r="H149" i="3"/>
  <c r="F149" i="3"/>
  <c r="M149" i="3" s="1"/>
  <c r="H148" i="3"/>
  <c r="F148" i="3"/>
  <c r="H147" i="3"/>
  <c r="F147" i="3"/>
  <c r="H146" i="3"/>
  <c r="H145" i="3"/>
  <c r="H144" i="3"/>
  <c r="H143" i="3"/>
  <c r="H142" i="3"/>
  <c r="H141" i="3"/>
  <c r="F141" i="3"/>
  <c r="H139" i="3"/>
  <c r="H138" i="3"/>
  <c r="F138" i="3"/>
  <c r="H136" i="3"/>
  <c r="F136" i="3"/>
  <c r="H135" i="3"/>
  <c r="H134" i="3"/>
  <c r="H133" i="3"/>
  <c r="H132" i="3"/>
  <c r="H131" i="3"/>
  <c r="F131" i="3"/>
  <c r="M131" i="3" s="1"/>
  <c r="H129" i="3"/>
  <c r="F129" i="3"/>
  <c r="H128" i="3"/>
  <c r="F128" i="3"/>
  <c r="H127" i="3"/>
  <c r="F127" i="3"/>
  <c r="M127" i="3" s="1"/>
  <c r="H126" i="3"/>
  <c r="F126" i="3"/>
  <c r="H125" i="3"/>
  <c r="F125" i="3"/>
  <c r="H124" i="3"/>
  <c r="F124" i="3"/>
  <c r="H123" i="3"/>
  <c r="F123" i="3"/>
  <c r="M123" i="3" s="1"/>
  <c r="H122" i="3"/>
  <c r="F122" i="3"/>
  <c r="M122" i="3" s="1"/>
  <c r="H121" i="3"/>
  <c r="F121" i="3"/>
  <c r="H120" i="3"/>
  <c r="F120" i="3"/>
  <c r="H119" i="3"/>
  <c r="F119" i="3"/>
  <c r="M119" i="3" s="1"/>
  <c r="H117" i="3"/>
  <c r="F117" i="3"/>
  <c r="H116" i="3"/>
  <c r="F116" i="3"/>
  <c r="H115" i="3"/>
  <c r="F115" i="3"/>
  <c r="H114" i="3"/>
  <c r="F114" i="3"/>
  <c r="H113" i="3"/>
  <c r="F113" i="3"/>
  <c r="M113" i="3" s="1"/>
  <c r="H112" i="3"/>
  <c r="F112" i="3"/>
  <c r="H111" i="3"/>
  <c r="H110" i="3"/>
  <c r="H109" i="3"/>
  <c r="H108" i="3"/>
  <c r="H107" i="3"/>
  <c r="H106" i="3"/>
  <c r="H105" i="3"/>
  <c r="F105" i="3"/>
  <c r="M105" i="3" s="1"/>
  <c r="H104" i="3"/>
  <c r="H103" i="3"/>
  <c r="H102" i="3"/>
  <c r="H101" i="3"/>
  <c r="H100" i="3"/>
  <c r="H99" i="3"/>
  <c r="H98" i="3"/>
  <c r="H97" i="3"/>
  <c r="F97" i="3"/>
  <c r="M97" i="3" s="1"/>
  <c r="H96" i="3"/>
  <c r="F96" i="3"/>
  <c r="H95" i="3"/>
  <c r="H94" i="3"/>
  <c r="H93" i="3"/>
  <c r="F93" i="3"/>
  <c r="H92" i="3"/>
  <c r="F92" i="3"/>
  <c r="H91" i="3"/>
  <c r="F91" i="3"/>
  <c r="H90" i="3"/>
  <c r="H89" i="3"/>
  <c r="F89" i="3"/>
  <c r="M89" i="3" s="1"/>
  <c r="H88" i="3"/>
  <c r="H87" i="3"/>
  <c r="H86" i="3"/>
  <c r="H85" i="3"/>
  <c r="H84" i="3"/>
  <c r="H83" i="3"/>
  <c r="H82" i="3"/>
  <c r="H81" i="3"/>
  <c r="H80" i="3"/>
  <c r="F80" i="3"/>
  <c r="H79" i="3"/>
  <c r="F79" i="3"/>
  <c r="H78" i="3"/>
  <c r="F78" i="3"/>
  <c r="M78" i="3" s="1"/>
  <c r="H77" i="3"/>
  <c r="H76" i="3"/>
  <c r="H75" i="3"/>
  <c r="H74" i="3"/>
  <c r="F74" i="3"/>
  <c r="M74" i="3" s="1"/>
  <c r="H73" i="3"/>
  <c r="F73" i="3"/>
  <c r="M73" i="3" s="1"/>
  <c r="H72" i="3"/>
  <c r="F72" i="3"/>
  <c r="H71" i="3"/>
  <c r="H70" i="3"/>
  <c r="H69" i="3"/>
  <c r="H68" i="3"/>
  <c r="H67" i="3"/>
  <c r="F67" i="3"/>
  <c r="H66" i="3"/>
  <c r="F66" i="3"/>
  <c r="H65" i="3"/>
  <c r="F65" i="3"/>
  <c r="M65" i="3" s="1"/>
  <c r="H64" i="3"/>
  <c r="H63" i="3"/>
  <c r="H61" i="3"/>
  <c r="H60" i="3"/>
  <c r="H59" i="3"/>
  <c r="F59" i="3"/>
  <c r="H58" i="3"/>
  <c r="F58" i="3"/>
  <c r="H57" i="3"/>
  <c r="F57" i="3"/>
  <c r="M57" i="3" s="1"/>
  <c r="H56" i="3"/>
  <c r="F56" i="3"/>
  <c r="M56" i="3" s="1"/>
  <c r="I54" i="3"/>
  <c r="J54" i="3" s="1"/>
  <c r="H54" i="3"/>
  <c r="F54" i="3"/>
  <c r="M54" i="3" s="1"/>
  <c r="N54" i="3" s="1"/>
  <c r="H53" i="3"/>
  <c r="F53" i="3"/>
  <c r="H52" i="3"/>
  <c r="H51" i="3"/>
  <c r="H50" i="3"/>
  <c r="H49" i="3"/>
  <c r="H48" i="3"/>
  <c r="H47" i="3"/>
  <c r="H46" i="3"/>
  <c r="F46" i="3"/>
  <c r="H45" i="3"/>
  <c r="F45" i="3"/>
  <c r="H43" i="3"/>
  <c r="F43" i="3"/>
  <c r="M43" i="3" s="1"/>
  <c r="H42" i="3"/>
  <c r="H41" i="3"/>
  <c r="H40" i="3"/>
  <c r="H39" i="3"/>
  <c r="F39" i="3"/>
  <c r="H38" i="3"/>
  <c r="H37" i="3"/>
  <c r="H36" i="3"/>
  <c r="H35" i="3"/>
  <c r="H34" i="3"/>
  <c r="H33" i="3"/>
  <c r="H32" i="3"/>
  <c r="H31" i="3"/>
  <c r="F31" i="3"/>
  <c r="M31" i="3" s="1"/>
  <c r="H30" i="3"/>
  <c r="F30" i="3"/>
  <c r="M30" i="3" s="1"/>
  <c r="H29" i="3"/>
  <c r="H28" i="3"/>
  <c r="H27" i="3"/>
  <c r="H26" i="3"/>
  <c r="H25" i="3"/>
  <c r="H24" i="3"/>
  <c r="F24" i="3"/>
  <c r="H23" i="3"/>
  <c r="F23" i="3"/>
  <c r="M23" i="3" s="1"/>
  <c r="H22" i="3"/>
  <c r="F22" i="3"/>
  <c r="M22" i="3" s="1"/>
  <c r="H21" i="3"/>
  <c r="F21" i="3"/>
  <c r="I21" i="3" s="1"/>
  <c r="H20" i="3"/>
  <c r="F20" i="3"/>
  <c r="H19" i="3"/>
  <c r="F19" i="3"/>
  <c r="I281" i="2"/>
  <c r="J281" i="2" s="1"/>
  <c r="F280" i="2"/>
  <c r="I280" i="2" s="1"/>
  <c r="F270" i="2"/>
  <c r="I270" i="2" s="1"/>
  <c r="F269" i="2"/>
  <c r="F267" i="2"/>
  <c r="I267" i="2" s="1"/>
  <c r="F266" i="2"/>
  <c r="F265" i="2"/>
  <c r="I265" i="2" s="1"/>
  <c r="F249" i="2"/>
  <c r="I249" i="2" s="1"/>
  <c r="F248" i="2"/>
  <c r="F247" i="2"/>
  <c r="I247" i="2" s="1"/>
  <c r="F246" i="2"/>
  <c r="F245" i="2"/>
  <c r="I245" i="2" s="1"/>
  <c r="F243" i="2"/>
  <c r="F242" i="2"/>
  <c r="I242" i="2" s="1"/>
  <c r="F240" i="2"/>
  <c r="I240" i="2" s="1"/>
  <c r="F226" i="2"/>
  <c r="I226" i="2" s="1"/>
  <c r="F224" i="2"/>
  <c r="I224" i="2" s="1"/>
  <c r="F223" i="2"/>
  <c r="F222" i="2"/>
  <c r="I222" i="2" s="1"/>
  <c r="J222" i="2" s="1"/>
  <c r="F221" i="2"/>
  <c r="F220" i="2"/>
  <c r="I220" i="2" s="1"/>
  <c r="F203" i="2"/>
  <c r="F202" i="2"/>
  <c r="F201" i="2"/>
  <c r="F200" i="2"/>
  <c r="F199" i="2"/>
  <c r="F197" i="2"/>
  <c r="F180" i="2"/>
  <c r="F179" i="2"/>
  <c r="F177" i="2"/>
  <c r="F176" i="2"/>
  <c r="F175" i="2"/>
  <c r="I175" i="2" s="1"/>
  <c r="F174" i="2"/>
  <c r="I156" i="2"/>
  <c r="F155" i="2"/>
  <c r="F154" i="2"/>
  <c r="F153" i="2"/>
  <c r="F152" i="2"/>
  <c r="F138" i="2"/>
  <c r="F135" i="2"/>
  <c r="F134" i="2"/>
  <c r="F133" i="2"/>
  <c r="F132" i="2"/>
  <c r="F131" i="2"/>
  <c r="F117" i="2"/>
  <c r="F115" i="2"/>
  <c r="I115" i="2" s="1"/>
  <c r="F114" i="2"/>
  <c r="F113" i="2"/>
  <c r="F112" i="2"/>
  <c r="F111" i="2"/>
  <c r="F110" i="2"/>
  <c r="F109" i="2"/>
  <c r="F93" i="2"/>
  <c r="F92" i="2"/>
  <c r="F91" i="2"/>
  <c r="F90" i="2"/>
  <c r="F89" i="2"/>
  <c r="I89" i="2" s="1"/>
  <c r="F77" i="2"/>
  <c r="I77" i="2" s="1"/>
  <c r="F76" i="2"/>
  <c r="F70" i="2"/>
  <c r="F69" i="2"/>
  <c r="I69" i="2" s="1"/>
  <c r="F66" i="2"/>
  <c r="F65" i="2"/>
  <c r="F64" i="2"/>
  <c r="F54" i="2"/>
  <c r="I54" i="2" s="1"/>
  <c r="J54" i="2" s="1"/>
  <c r="F51" i="2"/>
  <c r="I51" i="2" s="1"/>
  <c r="F50" i="2"/>
  <c r="F49" i="2"/>
  <c r="F48" i="2"/>
  <c r="F47" i="2"/>
  <c r="F31" i="2"/>
  <c r="F26" i="2"/>
  <c r="F22" i="2"/>
  <c r="F21" i="2"/>
  <c r="F20" i="2"/>
  <c r="F280" i="1"/>
  <c r="J117" i="2" l="1"/>
  <c r="I117" i="2"/>
  <c r="F226" i="3"/>
  <c r="F269" i="3"/>
  <c r="F270" i="3"/>
  <c r="F249" i="3"/>
  <c r="F200" i="3"/>
  <c r="M200" i="3" s="1"/>
  <c r="F240" i="3"/>
  <c r="M240" i="3" s="1"/>
  <c r="F201" i="3"/>
  <c r="M201" i="3" s="1"/>
  <c r="F241" i="3"/>
  <c r="I241" i="3" s="1"/>
  <c r="J241" i="3" s="1"/>
  <c r="F182" i="3"/>
  <c r="F192" i="3"/>
  <c r="M192" i="3" s="1"/>
  <c r="F263" i="3"/>
  <c r="M263" i="3" s="1"/>
  <c r="F179" i="3"/>
  <c r="M179" i="3" s="1"/>
  <c r="F172" i="3"/>
  <c r="I172" i="3" s="1"/>
  <c r="J172" i="3" s="1"/>
  <c r="F264" i="3"/>
  <c r="M264" i="3" s="1"/>
  <c r="F227" i="3"/>
  <c r="I227" i="3" s="1"/>
  <c r="F180" i="3"/>
  <c r="M180" i="3" s="1"/>
  <c r="F242" i="3"/>
  <c r="I242" i="3" s="1"/>
  <c r="F183" i="3"/>
  <c r="I183" i="3" s="1"/>
  <c r="J183" i="3" s="1"/>
  <c r="F222" i="3"/>
  <c r="I222" i="3" s="1"/>
  <c r="F164" i="3"/>
  <c r="M164" i="3" s="1"/>
  <c r="F174" i="3"/>
  <c r="M174" i="3" s="1"/>
  <c r="F223" i="3"/>
  <c r="I223" i="3" s="1"/>
  <c r="J223" i="3" s="1"/>
  <c r="F233" i="3"/>
  <c r="M233" i="3" s="1"/>
  <c r="F204" i="3"/>
  <c r="M204" i="3" s="1"/>
  <c r="F214" i="3"/>
  <c r="F224" i="3"/>
  <c r="M224" i="3" s="1"/>
  <c r="F245" i="3"/>
  <c r="I245" i="3" s="1"/>
  <c r="J245" i="3" s="1"/>
  <c r="F161" i="3"/>
  <c r="M161" i="3" s="1"/>
  <c r="I142" i="3"/>
  <c r="F152" i="3"/>
  <c r="I152" i="3" s="1"/>
  <c r="J152" i="3" s="1"/>
  <c r="F154" i="3"/>
  <c r="M154" i="3" s="1"/>
  <c r="I132" i="3"/>
  <c r="J132" i="3" s="1"/>
  <c r="N132" i="3" s="1"/>
  <c r="M135" i="3"/>
  <c r="I134" i="3"/>
  <c r="J134" i="3" s="1"/>
  <c r="N134" i="3" s="1"/>
  <c r="I123" i="3"/>
  <c r="J123" i="3" s="1"/>
  <c r="N123" i="3" s="1"/>
  <c r="M82" i="3"/>
  <c r="I114" i="3"/>
  <c r="J114" i="3" s="1"/>
  <c r="N114" i="3" s="1"/>
  <c r="F107" i="3"/>
  <c r="I107" i="3" s="1"/>
  <c r="J107" i="3" s="1"/>
  <c r="F99" i="3"/>
  <c r="M99" i="3" s="1"/>
  <c r="I82" i="3"/>
  <c r="J82" i="3" s="1"/>
  <c r="F100" i="3"/>
  <c r="I74" i="3"/>
  <c r="J74" i="3" s="1"/>
  <c r="N74" i="3" s="1"/>
  <c r="F83" i="3"/>
  <c r="I83" i="3" s="1"/>
  <c r="J83" i="3" s="1"/>
  <c r="F101" i="3"/>
  <c r="I101" i="3" s="1"/>
  <c r="J101" i="3" s="1"/>
  <c r="I90" i="3"/>
  <c r="J90" i="3" s="1"/>
  <c r="N90" i="3" s="1"/>
  <c r="I66" i="3"/>
  <c r="J66" i="3" s="1"/>
  <c r="F75" i="3"/>
  <c r="F84" i="3"/>
  <c r="M84" i="3" s="1"/>
  <c r="M114" i="3"/>
  <c r="I106" i="3"/>
  <c r="J106" i="3" s="1"/>
  <c r="N106" i="3" s="1"/>
  <c r="I98" i="3"/>
  <c r="J98" i="3" s="1"/>
  <c r="M98" i="3"/>
  <c r="M66" i="3"/>
  <c r="F76" i="3"/>
  <c r="F85" i="3"/>
  <c r="M85" i="3" s="1"/>
  <c r="F103" i="3"/>
  <c r="M103" i="3" s="1"/>
  <c r="F77" i="3"/>
  <c r="M77" i="3" s="1"/>
  <c r="F95" i="3"/>
  <c r="M95" i="3" s="1"/>
  <c r="F104" i="3"/>
  <c r="M104" i="3" s="1"/>
  <c r="I57" i="3"/>
  <c r="J57" i="3" s="1"/>
  <c r="N57" i="3" s="1"/>
  <c r="I48" i="3"/>
  <c r="J48" i="3" s="1"/>
  <c r="N48" i="3" s="1"/>
  <c r="I23" i="3"/>
  <c r="J23" i="3" s="1"/>
  <c r="N23" i="3" s="1"/>
  <c r="F41" i="3"/>
  <c r="M41" i="3" s="1"/>
  <c r="F40" i="3"/>
  <c r="I40" i="3" s="1"/>
  <c r="J40" i="3" s="1"/>
  <c r="F34" i="3"/>
  <c r="M34" i="3" s="1"/>
  <c r="I31" i="3"/>
  <c r="J31" i="3" s="1"/>
  <c r="N31" i="3" s="1"/>
  <c r="F36" i="3"/>
  <c r="I36" i="3" s="1"/>
  <c r="J36" i="3" s="1"/>
  <c r="N36" i="3" s="1"/>
  <c r="F28" i="3"/>
  <c r="I39" i="3"/>
  <c r="J39" i="3" s="1"/>
  <c r="F37" i="3"/>
  <c r="I37" i="3" s="1"/>
  <c r="F29" i="3"/>
  <c r="I29" i="3" s="1"/>
  <c r="M39" i="3"/>
  <c r="J265" i="2"/>
  <c r="F274" i="2"/>
  <c r="I274" i="2" s="1"/>
  <c r="J274" i="2" s="1"/>
  <c r="F251" i="2"/>
  <c r="I251" i="2" s="1"/>
  <c r="F204" i="2"/>
  <c r="I204" i="2" s="1"/>
  <c r="F205" i="2"/>
  <c r="I205" i="2" s="1"/>
  <c r="J205" i="2" s="1"/>
  <c r="F182" i="2"/>
  <c r="I182" i="2" s="1"/>
  <c r="J182" i="2" s="1"/>
  <c r="F231" i="2"/>
  <c r="I231" i="2" s="1"/>
  <c r="F119" i="2"/>
  <c r="I137" i="2"/>
  <c r="J137" i="2" s="1"/>
  <c r="F157" i="2"/>
  <c r="I157" i="2" s="1"/>
  <c r="J157" i="2" s="1"/>
  <c r="F183" i="2"/>
  <c r="I183" i="2" s="1"/>
  <c r="J183" i="2" s="1"/>
  <c r="F207" i="2"/>
  <c r="I207" i="2" s="1"/>
  <c r="J207" i="2" s="1"/>
  <c r="F275" i="2"/>
  <c r="I275" i="2" s="1"/>
  <c r="F227" i="2"/>
  <c r="I227" i="2" s="1"/>
  <c r="J227" i="2" s="1"/>
  <c r="F229" i="2"/>
  <c r="I229" i="2" s="1"/>
  <c r="F206" i="2"/>
  <c r="I206" i="2" s="1"/>
  <c r="J206" i="2" s="1"/>
  <c r="F160" i="2"/>
  <c r="I160" i="2" s="1"/>
  <c r="J160" i="2" s="1"/>
  <c r="F184" i="2"/>
  <c r="I184" i="2" s="1"/>
  <c r="J184" i="2" s="1"/>
  <c r="F209" i="2"/>
  <c r="I209" i="2" s="1"/>
  <c r="J209" i="2" s="1"/>
  <c r="F162" i="2"/>
  <c r="I162" i="2" s="1"/>
  <c r="F141" i="2"/>
  <c r="I141" i="2" s="1"/>
  <c r="J141" i="2" s="1"/>
  <c r="F163" i="2"/>
  <c r="I163" i="2" s="1"/>
  <c r="J163" i="2" s="1"/>
  <c r="J245" i="2"/>
  <c r="F97" i="2"/>
  <c r="I97" i="2" s="1"/>
  <c r="J97" i="2" s="1"/>
  <c r="F250" i="2"/>
  <c r="I250" i="2" s="1"/>
  <c r="J250" i="2" s="1"/>
  <c r="F253" i="2"/>
  <c r="I253" i="2" s="1"/>
  <c r="J253" i="2" s="1"/>
  <c r="F181" i="2"/>
  <c r="I181" i="2" s="1"/>
  <c r="J181" i="2" s="1"/>
  <c r="F230" i="2"/>
  <c r="I230" i="2" s="1"/>
  <c r="J230" i="2" s="1"/>
  <c r="F121" i="2"/>
  <c r="I121" i="2" s="1"/>
  <c r="J121" i="2" s="1"/>
  <c r="F161" i="2"/>
  <c r="I161" i="2" s="1"/>
  <c r="J161" i="2" s="1"/>
  <c r="F185" i="2"/>
  <c r="F30" i="2"/>
  <c r="I30" i="2" s="1"/>
  <c r="J30" i="2" s="1"/>
  <c r="F75" i="2"/>
  <c r="I75" i="2" s="1"/>
  <c r="J75" i="2" s="1"/>
  <c r="F123" i="2"/>
  <c r="I123" i="2" s="1"/>
  <c r="J226" i="2"/>
  <c r="F143" i="2"/>
  <c r="I143" i="2" s="1"/>
  <c r="J143" i="2" s="1"/>
  <c r="F187" i="2"/>
  <c r="I187" i="2" s="1"/>
  <c r="J187" i="2" s="1"/>
  <c r="F212" i="2"/>
  <c r="I212" i="2" s="1"/>
  <c r="J212" i="2" s="1"/>
  <c r="F233" i="2"/>
  <c r="I233" i="2" s="1"/>
  <c r="F255" i="2"/>
  <c r="I255" i="2" s="1"/>
  <c r="J255" i="2" s="1"/>
  <c r="F278" i="2"/>
  <c r="F213" i="2"/>
  <c r="F256" i="2"/>
  <c r="I256" i="2" s="1"/>
  <c r="F125" i="2"/>
  <c r="I125" i="2" s="1"/>
  <c r="J125" i="2" s="1"/>
  <c r="F186" i="2"/>
  <c r="I186" i="2" s="1"/>
  <c r="J186" i="2" s="1"/>
  <c r="F165" i="2"/>
  <c r="I165" i="2" s="1"/>
  <c r="J165" i="2" s="1"/>
  <c r="F32" i="2"/>
  <c r="F166" i="2"/>
  <c r="I166" i="2" s="1"/>
  <c r="F235" i="2"/>
  <c r="I235" i="2" s="1"/>
  <c r="F257" i="2"/>
  <c r="I257" i="2" s="1"/>
  <c r="J257" i="2" s="1"/>
  <c r="F102" i="2"/>
  <c r="F146" i="2"/>
  <c r="I146" i="2" s="1"/>
  <c r="J146" i="2" s="1"/>
  <c r="F167" i="2"/>
  <c r="I167" i="2" s="1"/>
  <c r="J167" i="2" s="1"/>
  <c r="F191" i="2"/>
  <c r="I191" i="2" s="1"/>
  <c r="F215" i="2"/>
  <c r="I215" i="2" s="1"/>
  <c r="F237" i="2"/>
  <c r="I237" i="2" s="1"/>
  <c r="J237" i="2" s="1"/>
  <c r="F258" i="2"/>
  <c r="F277" i="2"/>
  <c r="I277" i="2" s="1"/>
  <c r="J277" i="2" s="1"/>
  <c r="F164" i="2"/>
  <c r="I164" i="2" s="1"/>
  <c r="J164" i="2" s="1"/>
  <c r="F129" i="2"/>
  <c r="I129" i="2" s="1"/>
  <c r="J129" i="2" s="1"/>
  <c r="F234" i="2"/>
  <c r="I234" i="2" s="1"/>
  <c r="J234" i="2" s="1"/>
  <c r="F214" i="2"/>
  <c r="I214" i="2" s="1"/>
  <c r="J214" i="2" s="1"/>
  <c r="F279" i="2"/>
  <c r="F103" i="2"/>
  <c r="F147" i="2"/>
  <c r="I147" i="2" s="1"/>
  <c r="J147" i="2" s="1"/>
  <c r="F168" i="2"/>
  <c r="I168" i="2" s="1"/>
  <c r="J168" i="2" s="1"/>
  <c r="F192" i="2"/>
  <c r="F216" i="2"/>
  <c r="I216" i="2" s="1"/>
  <c r="J216" i="2" s="1"/>
  <c r="F238" i="2"/>
  <c r="I238" i="2" s="1"/>
  <c r="J156" i="2"/>
  <c r="F148" i="2"/>
  <c r="I148" i="2" s="1"/>
  <c r="J148" i="2" s="1"/>
  <c r="F282" i="2"/>
  <c r="F193" i="2"/>
  <c r="I193" i="2" s="1"/>
  <c r="J193" i="2" s="1"/>
  <c r="F81" i="2"/>
  <c r="I81" i="2" s="1"/>
  <c r="F104" i="2"/>
  <c r="I104" i="2" s="1"/>
  <c r="F149" i="2"/>
  <c r="I149" i="2" s="1"/>
  <c r="J149" i="2" s="1"/>
  <c r="F170" i="2"/>
  <c r="I170" i="2" s="1"/>
  <c r="F194" i="2"/>
  <c r="I194" i="2" s="1"/>
  <c r="J194" i="2" s="1"/>
  <c r="F261" i="2"/>
  <c r="I261" i="2" s="1"/>
  <c r="F169" i="2"/>
  <c r="I169" i="2" s="1"/>
  <c r="J169" i="2" s="1"/>
  <c r="F150" i="2"/>
  <c r="I150" i="2" s="1"/>
  <c r="J150" i="2" s="1"/>
  <c r="F171" i="2"/>
  <c r="I171" i="2" s="1"/>
  <c r="J171" i="2" s="1"/>
  <c r="F195" i="2"/>
  <c r="I195" i="2" s="1"/>
  <c r="J195" i="2" s="1"/>
  <c r="J240" i="2"/>
  <c r="J247" i="2"/>
  <c r="F40" i="2"/>
  <c r="F211" i="2"/>
  <c r="I211" i="2" s="1"/>
  <c r="J211" i="2" s="1"/>
  <c r="F189" i="2"/>
  <c r="F190" i="2"/>
  <c r="I190" i="2" s="1"/>
  <c r="J190" i="2" s="1"/>
  <c r="F259" i="2"/>
  <c r="I259" i="2" s="1"/>
  <c r="J259" i="2" s="1"/>
  <c r="F151" i="2"/>
  <c r="I151" i="2" s="1"/>
  <c r="F172" i="2"/>
  <c r="I172" i="2" s="1"/>
  <c r="F210" i="2"/>
  <c r="I210" i="2" s="1"/>
  <c r="F232" i="2"/>
  <c r="I232" i="2" s="1"/>
  <c r="J232" i="2" s="1"/>
  <c r="F128" i="2"/>
  <c r="I128" i="2" s="1"/>
  <c r="J128" i="2" s="1"/>
  <c r="F101" i="2"/>
  <c r="F144" i="2"/>
  <c r="I144" i="2" s="1"/>
  <c r="J144" i="2" s="1"/>
  <c r="F145" i="2"/>
  <c r="I145" i="2" s="1"/>
  <c r="J145" i="2" s="1"/>
  <c r="F217" i="2"/>
  <c r="I217" i="2" s="1"/>
  <c r="J217" i="2" s="1"/>
  <c r="F83" i="2"/>
  <c r="I83" i="2" s="1"/>
  <c r="J83" i="2" s="1"/>
  <c r="F106" i="2"/>
  <c r="I106" i="2" s="1"/>
  <c r="J106" i="2" s="1"/>
  <c r="J263" i="2"/>
  <c r="F36" i="2"/>
  <c r="I36" i="2" s="1"/>
  <c r="J36" i="2" s="1"/>
  <c r="F120" i="2"/>
  <c r="F254" i="2"/>
  <c r="I254" i="2" s="1"/>
  <c r="F58" i="2"/>
  <c r="I58" i="2" s="1"/>
  <c r="J58" i="2" s="1"/>
  <c r="F239" i="2"/>
  <c r="I239" i="2" s="1"/>
  <c r="J239" i="2" s="1"/>
  <c r="F95" i="2"/>
  <c r="J175" i="2"/>
  <c r="F283" i="1"/>
  <c r="F284" i="1" s="1"/>
  <c r="I32" i="3"/>
  <c r="J32" i="3" s="1"/>
  <c r="M32" i="3"/>
  <c r="M27" i="3"/>
  <c r="I27" i="3"/>
  <c r="J27" i="3" s="1"/>
  <c r="N27" i="3" s="1"/>
  <c r="I46" i="3"/>
  <c r="J46" i="3" s="1"/>
  <c r="M46" i="3"/>
  <c r="M63" i="3"/>
  <c r="I63" i="3"/>
  <c r="J63" i="3" s="1"/>
  <c r="N63" i="3" s="1"/>
  <c r="M79" i="3"/>
  <c r="I79" i="3"/>
  <c r="J79" i="3" s="1"/>
  <c r="N79" i="3" s="1"/>
  <c r="M111" i="3"/>
  <c r="I111" i="3"/>
  <c r="J111" i="3" s="1"/>
  <c r="N111" i="3" s="1"/>
  <c r="M128" i="3"/>
  <c r="I128" i="3"/>
  <c r="J128" i="3" s="1"/>
  <c r="N128" i="3" s="1"/>
  <c r="M35" i="3"/>
  <c r="I35" i="3"/>
  <c r="J35" i="3" s="1"/>
  <c r="N35" i="3" s="1"/>
  <c r="I24" i="3"/>
  <c r="M24" i="3"/>
  <c r="J24" i="3"/>
  <c r="N24" i="3" s="1"/>
  <c r="M19" i="3"/>
  <c r="I19" i="3"/>
  <c r="J19" i="3" s="1"/>
  <c r="M36" i="3"/>
  <c r="M42" i="3"/>
  <c r="I42" i="3"/>
  <c r="J42" i="3" s="1"/>
  <c r="I49" i="3"/>
  <c r="J49" i="3" s="1"/>
  <c r="M49" i="3"/>
  <c r="M59" i="3"/>
  <c r="I59" i="3"/>
  <c r="J59" i="3" s="1"/>
  <c r="N59" i="3" s="1"/>
  <c r="M76" i="3"/>
  <c r="I76" i="3"/>
  <c r="J76" i="3" s="1"/>
  <c r="N76" i="3" s="1"/>
  <c r="M92" i="3"/>
  <c r="I92" i="3"/>
  <c r="J92" i="3" s="1"/>
  <c r="M108" i="3"/>
  <c r="I108" i="3"/>
  <c r="J108" i="3" s="1"/>
  <c r="M125" i="3"/>
  <c r="I125" i="3"/>
  <c r="J125" i="3" s="1"/>
  <c r="M53" i="3"/>
  <c r="I53" i="3"/>
  <c r="J53" i="3" s="1"/>
  <c r="N53" i="3" s="1"/>
  <c r="I64" i="3"/>
  <c r="M64" i="3"/>
  <c r="J64" i="3"/>
  <c r="N64" i="3" s="1"/>
  <c r="M80" i="3"/>
  <c r="I80" i="3"/>
  <c r="J80" i="3" s="1"/>
  <c r="N80" i="3" s="1"/>
  <c r="M96" i="3"/>
  <c r="I96" i="3"/>
  <c r="J96" i="3" s="1"/>
  <c r="N96" i="3" s="1"/>
  <c r="I112" i="3"/>
  <c r="M112" i="3"/>
  <c r="J112" i="3"/>
  <c r="I129" i="3"/>
  <c r="J129" i="3" s="1"/>
  <c r="M129" i="3"/>
  <c r="M20" i="3"/>
  <c r="I20" i="3"/>
  <c r="J20" i="3" s="1"/>
  <c r="M25" i="3"/>
  <c r="I25" i="3"/>
  <c r="J25" i="3" s="1"/>
  <c r="M50" i="3"/>
  <c r="I50" i="3"/>
  <c r="J50" i="3" s="1"/>
  <c r="M60" i="3"/>
  <c r="I60" i="3"/>
  <c r="J60" i="3" s="1"/>
  <c r="I67" i="3"/>
  <c r="J67" i="3" s="1"/>
  <c r="M67" i="3"/>
  <c r="M93" i="3"/>
  <c r="I93" i="3"/>
  <c r="J93" i="3" s="1"/>
  <c r="N93" i="3" s="1"/>
  <c r="M109" i="3"/>
  <c r="I109" i="3"/>
  <c r="J109" i="3" s="1"/>
  <c r="N109" i="3" s="1"/>
  <c r="I115" i="3"/>
  <c r="J115" i="3" s="1"/>
  <c r="M115" i="3"/>
  <c r="M126" i="3"/>
  <c r="I126" i="3"/>
  <c r="J126" i="3" s="1"/>
  <c r="M28" i="3"/>
  <c r="I28" i="3"/>
  <c r="J28" i="3" s="1"/>
  <c r="M71" i="3"/>
  <c r="I71" i="3"/>
  <c r="J71" i="3" s="1"/>
  <c r="N71" i="3" s="1"/>
  <c r="M87" i="3"/>
  <c r="I87" i="3"/>
  <c r="J87" i="3" s="1"/>
  <c r="M120" i="3"/>
  <c r="I120" i="3"/>
  <c r="J120" i="3" s="1"/>
  <c r="N120" i="3" s="1"/>
  <c r="M33" i="3"/>
  <c r="I33" i="3"/>
  <c r="J33" i="3" s="1"/>
  <c r="N33" i="3" s="1"/>
  <c r="M21" i="3"/>
  <c r="J21" i="3"/>
  <c r="M26" i="3"/>
  <c r="I26" i="3"/>
  <c r="J26" i="3" s="1"/>
  <c r="N26" i="3" s="1"/>
  <c r="M40" i="3"/>
  <c r="M51" i="3"/>
  <c r="I51" i="3"/>
  <c r="J51" i="3" s="1"/>
  <c r="N51" i="3" s="1"/>
  <c r="M68" i="3"/>
  <c r="I68" i="3"/>
  <c r="J68" i="3" s="1"/>
  <c r="N68" i="3" s="1"/>
  <c r="M100" i="3"/>
  <c r="I100" i="3"/>
  <c r="J100" i="3" s="1"/>
  <c r="N100" i="3" s="1"/>
  <c r="M116" i="3"/>
  <c r="I116" i="3"/>
  <c r="J116" i="3" s="1"/>
  <c r="M45" i="3"/>
  <c r="I45" i="3"/>
  <c r="J45" i="3" s="1"/>
  <c r="N45" i="3" s="1"/>
  <c r="M72" i="3"/>
  <c r="I72" i="3"/>
  <c r="J72" i="3" s="1"/>
  <c r="N72" i="3" s="1"/>
  <c r="I88" i="3"/>
  <c r="J88" i="3" s="1"/>
  <c r="M88" i="3"/>
  <c r="I121" i="3"/>
  <c r="M121" i="3"/>
  <c r="J121" i="3"/>
  <c r="N121" i="3" s="1"/>
  <c r="I41" i="3"/>
  <c r="J41" i="3" s="1"/>
  <c r="I58" i="3"/>
  <c r="J58" i="3" s="1"/>
  <c r="M58" i="3"/>
  <c r="M69" i="3"/>
  <c r="I69" i="3"/>
  <c r="J69" i="3" s="1"/>
  <c r="N69" i="3" s="1"/>
  <c r="I85" i="3"/>
  <c r="J85" i="3" s="1"/>
  <c r="I91" i="3"/>
  <c r="J91" i="3" s="1"/>
  <c r="M91" i="3"/>
  <c r="M117" i="3"/>
  <c r="I117" i="3"/>
  <c r="J117" i="3" s="1"/>
  <c r="N117" i="3" s="1"/>
  <c r="I124" i="3"/>
  <c r="J124" i="3" s="1"/>
  <c r="M124" i="3"/>
  <c r="M162" i="3"/>
  <c r="I162" i="3"/>
  <c r="J162" i="3" s="1"/>
  <c r="N162" i="3" s="1"/>
  <c r="I22" i="3"/>
  <c r="J22" i="3" s="1"/>
  <c r="N22" i="3" s="1"/>
  <c r="I30" i="3"/>
  <c r="J30" i="3" s="1"/>
  <c r="N30" i="3" s="1"/>
  <c r="I38" i="3"/>
  <c r="J38" i="3" s="1"/>
  <c r="N38" i="3" s="1"/>
  <c r="I47" i="3"/>
  <c r="J47" i="3" s="1"/>
  <c r="N47" i="3" s="1"/>
  <c r="I56" i="3"/>
  <c r="J56" i="3" s="1"/>
  <c r="N56" i="3" s="1"/>
  <c r="I65" i="3"/>
  <c r="J65" i="3" s="1"/>
  <c r="N65" i="3" s="1"/>
  <c r="I73" i="3"/>
  <c r="J73" i="3" s="1"/>
  <c r="N73" i="3" s="1"/>
  <c r="I81" i="3"/>
  <c r="J81" i="3" s="1"/>
  <c r="N81" i="3" s="1"/>
  <c r="I89" i="3"/>
  <c r="J89" i="3" s="1"/>
  <c r="N89" i="3" s="1"/>
  <c r="I97" i="3"/>
  <c r="J97" i="3" s="1"/>
  <c r="N97" i="3" s="1"/>
  <c r="I105" i="3"/>
  <c r="J105" i="3" s="1"/>
  <c r="N105" i="3" s="1"/>
  <c r="I113" i="3"/>
  <c r="J113" i="3" s="1"/>
  <c r="N113" i="3" s="1"/>
  <c r="I122" i="3"/>
  <c r="J122" i="3" s="1"/>
  <c r="N122" i="3" s="1"/>
  <c r="I131" i="3"/>
  <c r="J131" i="3" s="1"/>
  <c r="N131" i="3" s="1"/>
  <c r="J135" i="3"/>
  <c r="I143" i="3"/>
  <c r="J143" i="3" s="1"/>
  <c r="M143" i="3"/>
  <c r="M148" i="3"/>
  <c r="I148" i="3"/>
  <c r="J148" i="3" s="1"/>
  <c r="N148" i="3" s="1"/>
  <c r="I151" i="3"/>
  <c r="J151" i="3" s="1"/>
  <c r="M151" i="3"/>
  <c r="M237" i="3"/>
  <c r="J237" i="3"/>
  <c r="I237" i="3"/>
  <c r="I259" i="3"/>
  <c r="J259" i="3" s="1"/>
  <c r="M259" i="3"/>
  <c r="M280" i="3"/>
  <c r="I280" i="3"/>
  <c r="J280" i="3" s="1"/>
  <c r="I168" i="3"/>
  <c r="M168" i="3"/>
  <c r="J168" i="3"/>
  <c r="N168" i="3" s="1"/>
  <c r="I186" i="3"/>
  <c r="J186" i="3" s="1"/>
  <c r="M186" i="3"/>
  <c r="M138" i="3"/>
  <c r="J138" i="3"/>
  <c r="N138" i="3" s="1"/>
  <c r="M141" i="3"/>
  <c r="I141" i="3"/>
  <c r="J141" i="3" s="1"/>
  <c r="N141" i="3" s="1"/>
  <c r="M261" i="3"/>
  <c r="I261" i="3"/>
  <c r="J261" i="3" s="1"/>
  <c r="N261" i="3" s="1"/>
  <c r="M273" i="3"/>
  <c r="I273" i="3"/>
  <c r="J273" i="3" s="1"/>
  <c r="N273" i="3" s="1"/>
  <c r="M165" i="3"/>
  <c r="I165" i="3"/>
  <c r="J165" i="3" s="1"/>
  <c r="M219" i="3"/>
  <c r="I219" i="3"/>
  <c r="J219" i="3" s="1"/>
  <c r="I43" i="3"/>
  <c r="J43" i="3" s="1"/>
  <c r="N43" i="3" s="1"/>
  <c r="I52" i="3"/>
  <c r="J52" i="3" s="1"/>
  <c r="N52" i="3" s="1"/>
  <c r="I61" i="3"/>
  <c r="J61" i="3" s="1"/>
  <c r="N61" i="3" s="1"/>
  <c r="I70" i="3"/>
  <c r="J70" i="3" s="1"/>
  <c r="N70" i="3" s="1"/>
  <c r="I78" i="3"/>
  <c r="I86" i="3"/>
  <c r="J86" i="3" s="1"/>
  <c r="N86" i="3" s="1"/>
  <c r="I94" i="3"/>
  <c r="I102" i="3"/>
  <c r="I110" i="3"/>
  <c r="J110" i="3" s="1"/>
  <c r="N110" i="3" s="1"/>
  <c r="I119" i="3"/>
  <c r="J119" i="3" s="1"/>
  <c r="N119" i="3" s="1"/>
  <c r="I127" i="3"/>
  <c r="J127" i="3" s="1"/>
  <c r="N127" i="3" s="1"/>
  <c r="I136" i="3"/>
  <c r="J136" i="3" s="1"/>
  <c r="I144" i="3"/>
  <c r="J144" i="3" s="1"/>
  <c r="M146" i="3"/>
  <c r="I146" i="3"/>
  <c r="J146" i="3" s="1"/>
  <c r="M152" i="3"/>
  <c r="I169" i="3"/>
  <c r="J169" i="3" s="1"/>
  <c r="M169" i="3"/>
  <c r="I187" i="3"/>
  <c r="J187" i="3" s="1"/>
  <c r="M187" i="3"/>
  <c r="M191" i="3"/>
  <c r="I191" i="3"/>
  <c r="J191" i="3" s="1"/>
  <c r="I205" i="3"/>
  <c r="J205" i="3" s="1"/>
  <c r="M205" i="3"/>
  <c r="M209" i="3"/>
  <c r="I209" i="3"/>
  <c r="J209" i="3" s="1"/>
  <c r="N209" i="3" s="1"/>
  <c r="M226" i="3"/>
  <c r="I226" i="3"/>
  <c r="J226" i="3" s="1"/>
  <c r="M246" i="3"/>
  <c r="I246" i="3"/>
  <c r="J246" i="3" s="1"/>
  <c r="N246" i="3" s="1"/>
  <c r="I249" i="3"/>
  <c r="J249" i="3" s="1"/>
  <c r="N249" i="3" s="1"/>
  <c r="M249" i="3"/>
  <c r="I269" i="3"/>
  <c r="J269" i="3" s="1"/>
  <c r="M269" i="3"/>
  <c r="M197" i="3"/>
  <c r="I197" i="3"/>
  <c r="J197" i="3" s="1"/>
  <c r="J78" i="3"/>
  <c r="N78" i="3" s="1"/>
  <c r="J94" i="3"/>
  <c r="N94" i="3" s="1"/>
  <c r="J102" i="3"/>
  <c r="N102" i="3" s="1"/>
  <c r="I138" i="3"/>
  <c r="M254" i="3"/>
  <c r="I254" i="3"/>
  <c r="J254" i="3" s="1"/>
  <c r="M274" i="3"/>
  <c r="I274" i="3"/>
  <c r="J274" i="3" s="1"/>
  <c r="I278" i="3"/>
  <c r="J278" i="3" s="1"/>
  <c r="M278" i="3"/>
  <c r="I133" i="3"/>
  <c r="J133" i="3" s="1"/>
  <c r="N133" i="3" s="1"/>
  <c r="M136" i="3"/>
  <c r="M144" i="3"/>
  <c r="M147" i="3"/>
  <c r="I147" i="3"/>
  <c r="J147" i="3" s="1"/>
  <c r="M150" i="3"/>
  <c r="J150" i="3"/>
  <c r="I160" i="3"/>
  <c r="J160" i="3" s="1"/>
  <c r="M160" i="3"/>
  <c r="M170" i="3"/>
  <c r="I170" i="3"/>
  <c r="J170" i="3" s="1"/>
  <c r="N170" i="3" s="1"/>
  <c r="I177" i="3"/>
  <c r="J177" i="3" s="1"/>
  <c r="M177" i="3"/>
  <c r="M189" i="3"/>
  <c r="I189" i="3"/>
  <c r="J189" i="3" s="1"/>
  <c r="I195" i="3"/>
  <c r="J195" i="3" s="1"/>
  <c r="M195" i="3"/>
  <c r="M206" i="3"/>
  <c r="I206" i="3"/>
  <c r="J206" i="3" s="1"/>
  <c r="M210" i="3"/>
  <c r="I210" i="3"/>
  <c r="J210" i="3" s="1"/>
  <c r="N210" i="3" s="1"/>
  <c r="I213" i="3"/>
  <c r="J213" i="3" s="1"/>
  <c r="M213" i="3"/>
  <c r="I231" i="3"/>
  <c r="J231" i="3" s="1"/>
  <c r="M231" i="3"/>
  <c r="I250" i="3"/>
  <c r="J250" i="3" s="1"/>
  <c r="M250" i="3"/>
  <c r="M270" i="3"/>
  <c r="I270" i="3"/>
  <c r="J270" i="3" s="1"/>
  <c r="N270" i="3" s="1"/>
  <c r="I204" i="3"/>
  <c r="M139" i="3"/>
  <c r="I139" i="3"/>
  <c r="J139" i="3" s="1"/>
  <c r="M235" i="3"/>
  <c r="I235" i="3"/>
  <c r="J235" i="3" s="1"/>
  <c r="M255" i="3"/>
  <c r="I255" i="3"/>
  <c r="J255" i="3" s="1"/>
  <c r="N255" i="3" s="1"/>
  <c r="I258" i="3"/>
  <c r="M258" i="3"/>
  <c r="J258" i="3"/>
  <c r="N258" i="3" s="1"/>
  <c r="I279" i="3"/>
  <c r="J279" i="3" s="1"/>
  <c r="M279" i="3"/>
  <c r="M215" i="3"/>
  <c r="I215" i="3"/>
  <c r="J215" i="3" s="1"/>
  <c r="N215" i="3" s="1"/>
  <c r="I267" i="3"/>
  <c r="M267" i="3"/>
  <c r="J267" i="3"/>
  <c r="M137" i="3"/>
  <c r="I137" i="3"/>
  <c r="J137" i="3" s="1"/>
  <c r="M182" i="3"/>
  <c r="I182" i="3"/>
  <c r="J182" i="3" s="1"/>
  <c r="N182" i="3" s="1"/>
  <c r="I196" i="3"/>
  <c r="J196" i="3" s="1"/>
  <c r="M196" i="3"/>
  <c r="I200" i="3"/>
  <c r="J200" i="3" s="1"/>
  <c r="I214" i="3"/>
  <c r="J214" i="3" s="1"/>
  <c r="M214" i="3"/>
  <c r="M217" i="3"/>
  <c r="I217" i="3"/>
  <c r="J217" i="3" s="1"/>
  <c r="N217" i="3" s="1"/>
  <c r="I232" i="3"/>
  <c r="J232" i="3" s="1"/>
  <c r="M232" i="3"/>
  <c r="M251" i="3"/>
  <c r="I251" i="3"/>
  <c r="J251" i="3" s="1"/>
  <c r="J142" i="3"/>
  <c r="N142" i="3" s="1"/>
  <c r="I149" i="3"/>
  <c r="J149" i="3" s="1"/>
  <c r="N149" i="3" s="1"/>
  <c r="I157" i="3"/>
  <c r="J157" i="3" s="1"/>
  <c r="N157" i="3" s="1"/>
  <c r="I167" i="3"/>
  <c r="J167" i="3" s="1"/>
  <c r="N167" i="3" s="1"/>
  <c r="I176" i="3"/>
  <c r="J176" i="3" s="1"/>
  <c r="N176" i="3" s="1"/>
  <c r="I185" i="3"/>
  <c r="J185" i="3" s="1"/>
  <c r="N185" i="3" s="1"/>
  <c r="I194" i="3"/>
  <c r="J194" i="3" s="1"/>
  <c r="N194" i="3" s="1"/>
  <c r="I203" i="3"/>
  <c r="J203" i="3" s="1"/>
  <c r="N203" i="3" s="1"/>
  <c r="I212" i="3"/>
  <c r="J212" i="3" s="1"/>
  <c r="N212" i="3" s="1"/>
  <c r="I221" i="3"/>
  <c r="J221" i="3" s="1"/>
  <c r="N221" i="3" s="1"/>
  <c r="I230" i="3"/>
  <c r="J230" i="3" s="1"/>
  <c r="N230" i="3" s="1"/>
  <c r="I239" i="3"/>
  <c r="J239" i="3" s="1"/>
  <c r="N239" i="3" s="1"/>
  <c r="I248" i="3"/>
  <c r="J248" i="3" s="1"/>
  <c r="N248" i="3" s="1"/>
  <c r="I257" i="3"/>
  <c r="J257" i="3" s="1"/>
  <c r="N257" i="3" s="1"/>
  <c r="I266" i="3"/>
  <c r="J266" i="3" s="1"/>
  <c r="N266" i="3" s="1"/>
  <c r="I277" i="3"/>
  <c r="J277" i="3" s="1"/>
  <c r="N277" i="3" s="1"/>
  <c r="I156" i="3"/>
  <c r="J156" i="3" s="1"/>
  <c r="N156" i="3" s="1"/>
  <c r="I166" i="3"/>
  <c r="J166" i="3" s="1"/>
  <c r="N166" i="3" s="1"/>
  <c r="I175" i="3"/>
  <c r="J175" i="3" s="1"/>
  <c r="N175" i="3" s="1"/>
  <c r="I184" i="3"/>
  <c r="J184" i="3" s="1"/>
  <c r="N184" i="3" s="1"/>
  <c r="I193" i="3"/>
  <c r="J193" i="3" s="1"/>
  <c r="N193" i="3" s="1"/>
  <c r="I202" i="3"/>
  <c r="J202" i="3" s="1"/>
  <c r="N202" i="3" s="1"/>
  <c r="I211" i="3"/>
  <c r="J211" i="3" s="1"/>
  <c r="N211" i="3" s="1"/>
  <c r="I220" i="3"/>
  <c r="J220" i="3" s="1"/>
  <c r="N220" i="3" s="1"/>
  <c r="I229" i="3"/>
  <c r="J229" i="3" s="1"/>
  <c r="N229" i="3" s="1"/>
  <c r="I238" i="3"/>
  <c r="J238" i="3" s="1"/>
  <c r="N238" i="3" s="1"/>
  <c r="I247" i="3"/>
  <c r="J247" i="3" s="1"/>
  <c r="N247" i="3" s="1"/>
  <c r="I256" i="3"/>
  <c r="I265" i="3"/>
  <c r="I275" i="3"/>
  <c r="I282" i="3"/>
  <c r="J282" i="3" s="1"/>
  <c r="N282" i="3" s="1"/>
  <c r="J256" i="3"/>
  <c r="N256" i="3" s="1"/>
  <c r="J265" i="3"/>
  <c r="N265" i="3" s="1"/>
  <c r="J275" i="3"/>
  <c r="N275" i="3" s="1"/>
  <c r="J155" i="3"/>
  <c r="N155" i="3" s="1"/>
  <c r="I145" i="3"/>
  <c r="J145" i="3" s="1"/>
  <c r="N145" i="3" s="1"/>
  <c r="I153" i="3"/>
  <c r="J153" i="3" s="1"/>
  <c r="N153" i="3" s="1"/>
  <c r="I163" i="3"/>
  <c r="J163" i="3" s="1"/>
  <c r="N163" i="3" s="1"/>
  <c r="I171" i="3"/>
  <c r="J171" i="3" s="1"/>
  <c r="N171" i="3" s="1"/>
  <c r="I181" i="3"/>
  <c r="J181" i="3" s="1"/>
  <c r="N181" i="3" s="1"/>
  <c r="I190" i="3"/>
  <c r="J190" i="3" s="1"/>
  <c r="N190" i="3" s="1"/>
  <c r="I199" i="3"/>
  <c r="J199" i="3" s="1"/>
  <c r="N199" i="3" s="1"/>
  <c r="I207" i="3"/>
  <c r="J207" i="3" s="1"/>
  <c r="N207" i="3" s="1"/>
  <c r="I216" i="3"/>
  <c r="J216" i="3" s="1"/>
  <c r="N216" i="3" s="1"/>
  <c r="I225" i="3"/>
  <c r="J225" i="3" s="1"/>
  <c r="N225" i="3" s="1"/>
  <c r="I234" i="3"/>
  <c r="J234" i="3" s="1"/>
  <c r="N234" i="3" s="1"/>
  <c r="I243" i="3"/>
  <c r="I253" i="3"/>
  <c r="J253" i="3" s="1"/>
  <c r="N253" i="3" s="1"/>
  <c r="I262" i="3"/>
  <c r="J262" i="3" s="1"/>
  <c r="N262" i="3" s="1"/>
  <c r="I271" i="3"/>
  <c r="J271" i="3" s="1"/>
  <c r="N271" i="3" s="1"/>
  <c r="J243" i="3"/>
  <c r="N243" i="3" s="1"/>
  <c r="I22" i="2"/>
  <c r="J22" i="2" s="1"/>
  <c r="I67" i="2"/>
  <c r="J67" i="2" s="1"/>
  <c r="I95" i="2"/>
  <c r="J95" i="2" s="1"/>
  <c r="I91" i="2"/>
  <c r="J91" i="2" s="1"/>
  <c r="I20" i="2"/>
  <c r="J20" i="2" s="1"/>
  <c r="I65" i="2"/>
  <c r="J65" i="2" s="1"/>
  <c r="I113" i="2"/>
  <c r="J113" i="2" s="1"/>
  <c r="I40" i="2"/>
  <c r="J40" i="2" s="1"/>
  <c r="I49" i="2"/>
  <c r="J49" i="2" s="1"/>
  <c r="I24" i="2"/>
  <c r="J24" i="2" s="1"/>
  <c r="I47" i="2"/>
  <c r="J47" i="2" s="1"/>
  <c r="I93" i="2"/>
  <c r="J93" i="2" s="1"/>
  <c r="I126" i="2"/>
  <c r="J126" i="2"/>
  <c r="I177" i="2"/>
  <c r="J177" i="2" s="1"/>
  <c r="I56" i="2"/>
  <c r="J56" i="2" s="1"/>
  <c r="I73" i="2"/>
  <c r="J73" i="2" s="1"/>
  <c r="J108" i="2"/>
  <c r="J42" i="2"/>
  <c r="J60" i="2"/>
  <c r="J77" i="2"/>
  <c r="I132" i="2"/>
  <c r="J132" i="2" s="1"/>
  <c r="I142" i="2"/>
  <c r="J142" i="2" s="1"/>
  <c r="I180" i="2"/>
  <c r="J180" i="2" s="1"/>
  <c r="I189" i="2"/>
  <c r="J189" i="2" s="1"/>
  <c r="I197" i="2"/>
  <c r="J197" i="2" s="1"/>
  <c r="I223" i="2"/>
  <c r="J223" i="2" s="1"/>
  <c r="J38" i="2"/>
  <c r="I26" i="2"/>
  <c r="J26" i="2" s="1"/>
  <c r="I87" i="2"/>
  <c r="J87" i="2"/>
  <c r="I109" i="2"/>
  <c r="J109" i="2" s="1"/>
  <c r="I133" i="2"/>
  <c r="J133" i="2" s="1"/>
  <c r="I199" i="2"/>
  <c r="J199" i="2" s="1"/>
  <c r="I134" i="2"/>
  <c r="J134" i="2" s="1"/>
  <c r="I152" i="2"/>
  <c r="J152" i="2"/>
  <c r="I200" i="2"/>
  <c r="J200" i="2"/>
  <c r="J71" i="2"/>
  <c r="I53" i="2"/>
  <c r="J53" i="2" s="1"/>
  <c r="J78" i="2"/>
  <c r="J99" i="2"/>
  <c r="I110" i="2"/>
  <c r="J110" i="2" s="1"/>
  <c r="J115" i="2"/>
  <c r="I119" i="2"/>
  <c r="J119" i="2" s="1"/>
  <c r="I124" i="2"/>
  <c r="J124" i="2" s="1"/>
  <c r="I153" i="2"/>
  <c r="J153" i="2" s="1"/>
  <c r="I241" i="2"/>
  <c r="J241" i="2" s="1"/>
  <c r="I273" i="2"/>
  <c r="J273" i="2" s="1"/>
  <c r="J34" i="2"/>
  <c r="J51" i="2"/>
  <c r="J69" i="2"/>
  <c r="J85" i="2"/>
  <c r="I111" i="2"/>
  <c r="J111" i="2" s="1"/>
  <c r="I135" i="2"/>
  <c r="J135" i="2" s="1"/>
  <c r="I154" i="2"/>
  <c r="J154" i="2"/>
  <c r="I202" i="2"/>
  <c r="J202" i="2"/>
  <c r="J28" i="2"/>
  <c r="J45" i="2"/>
  <c r="J63" i="2"/>
  <c r="J79" i="2"/>
  <c r="J89" i="2"/>
  <c r="I112" i="2"/>
  <c r="J112" i="2" s="1"/>
  <c r="I176" i="2"/>
  <c r="J176" i="2" s="1"/>
  <c r="I185" i="2"/>
  <c r="J185" i="2" s="1"/>
  <c r="I203" i="2"/>
  <c r="J203" i="2" s="1"/>
  <c r="I248" i="2"/>
  <c r="J248" i="2" s="1"/>
  <c r="I266" i="2"/>
  <c r="J266" i="2" s="1"/>
  <c r="I219" i="2"/>
  <c r="J219" i="2" s="1"/>
  <c r="J224" i="2"/>
  <c r="J242" i="2"/>
  <c r="J280" i="2"/>
  <c r="I138" i="2"/>
  <c r="J138" i="2" s="1"/>
  <c r="J100" i="2"/>
  <c r="J116" i="2"/>
  <c r="I225" i="2"/>
  <c r="J225" i="2" s="1"/>
  <c r="I243" i="2"/>
  <c r="J243" i="2" s="1"/>
  <c r="J249" i="2"/>
  <c r="I262" i="2"/>
  <c r="J262" i="2" s="1"/>
  <c r="J267" i="2"/>
  <c r="I127" i="2"/>
  <c r="J127" i="2" s="1"/>
  <c r="I136" i="2"/>
  <c r="J136" i="2" s="1"/>
  <c r="I174" i="2"/>
  <c r="J174" i="2" s="1"/>
  <c r="I179" i="2"/>
  <c r="J179" i="2" s="1"/>
  <c r="I192" i="2"/>
  <c r="J192" i="2" s="1"/>
  <c r="I196" i="2"/>
  <c r="J196" i="2" s="1"/>
  <c r="I201" i="2"/>
  <c r="J201" i="2" s="1"/>
  <c r="J220" i="2"/>
  <c r="J238" i="2"/>
  <c r="I269" i="2"/>
  <c r="J269" i="2" s="1"/>
  <c r="I21" i="2"/>
  <c r="J21" i="2" s="1"/>
  <c r="I23" i="2"/>
  <c r="J23" i="2" s="1"/>
  <c r="I25" i="2"/>
  <c r="J25" i="2" s="1"/>
  <c r="I27" i="2"/>
  <c r="J27" i="2" s="1"/>
  <c r="I29" i="2"/>
  <c r="J29" i="2" s="1"/>
  <c r="I33" i="2"/>
  <c r="J33" i="2" s="1"/>
  <c r="I35" i="2"/>
  <c r="J35" i="2" s="1"/>
  <c r="I37" i="2"/>
  <c r="J37" i="2" s="1"/>
  <c r="I39" i="2"/>
  <c r="J39" i="2" s="1"/>
  <c r="I41" i="2"/>
  <c r="J41" i="2" s="1"/>
  <c r="I43" i="2"/>
  <c r="J43" i="2" s="1"/>
  <c r="I46" i="2"/>
  <c r="J46" i="2" s="1"/>
  <c r="I48" i="2"/>
  <c r="J48" i="2" s="1"/>
  <c r="I50" i="2"/>
  <c r="J50" i="2" s="1"/>
  <c r="I52" i="2"/>
  <c r="J52" i="2" s="1"/>
  <c r="I57" i="2"/>
  <c r="J57" i="2" s="1"/>
  <c r="I59" i="2"/>
  <c r="J59" i="2" s="1"/>
  <c r="I61" i="2"/>
  <c r="J61" i="2" s="1"/>
  <c r="I64" i="2"/>
  <c r="J64" i="2" s="1"/>
  <c r="I66" i="2"/>
  <c r="J66" i="2" s="1"/>
  <c r="I68" i="2"/>
  <c r="J68" i="2" s="1"/>
  <c r="I70" i="2"/>
  <c r="J70" i="2" s="1"/>
  <c r="I72" i="2"/>
  <c r="J72" i="2" s="1"/>
  <c r="I74" i="2"/>
  <c r="J74" i="2" s="1"/>
  <c r="I76" i="2"/>
  <c r="J76" i="2" s="1"/>
  <c r="I78" i="2"/>
  <c r="I80" i="2"/>
  <c r="J80" i="2" s="1"/>
  <c r="I82" i="2"/>
  <c r="J82" i="2" s="1"/>
  <c r="I84" i="2"/>
  <c r="J84" i="2" s="1"/>
  <c r="I86" i="2"/>
  <c r="J86" i="2" s="1"/>
  <c r="I88" i="2"/>
  <c r="J88" i="2" s="1"/>
  <c r="I90" i="2"/>
  <c r="J90" i="2" s="1"/>
  <c r="I92" i="2"/>
  <c r="J92" i="2" s="1"/>
  <c r="I94" i="2"/>
  <c r="J94" i="2" s="1"/>
  <c r="I96" i="2"/>
  <c r="J96" i="2" s="1"/>
  <c r="I98" i="2"/>
  <c r="J98" i="2" s="1"/>
  <c r="I105" i="2"/>
  <c r="J105" i="2" s="1"/>
  <c r="I114" i="2"/>
  <c r="J114" i="2" s="1"/>
  <c r="I122" i="2"/>
  <c r="J122" i="2" s="1"/>
  <c r="I131" i="2"/>
  <c r="J131" i="2" s="1"/>
  <c r="I221" i="2"/>
  <c r="J221" i="2" s="1"/>
  <c r="I19" i="2"/>
  <c r="I31" i="2"/>
  <c r="J31" i="2" s="1"/>
  <c r="J19" i="2"/>
  <c r="I246" i="2"/>
  <c r="J246" i="2" s="1"/>
  <c r="I264" i="2"/>
  <c r="J264" i="2" s="1"/>
  <c r="J270" i="2"/>
  <c r="I271" i="2"/>
  <c r="J271" i="2" s="1"/>
  <c r="I155" i="2"/>
  <c r="J155" i="2" s="1"/>
  <c r="N137" i="3" l="1"/>
  <c r="I224" i="3"/>
  <c r="J224" i="3" s="1"/>
  <c r="N169" i="3"/>
  <c r="N214" i="3"/>
  <c r="I240" i="3"/>
  <c r="J240" i="3" s="1"/>
  <c r="N85" i="3"/>
  <c r="N147" i="3"/>
  <c r="I95" i="3"/>
  <c r="J95" i="3" s="1"/>
  <c r="N66" i="3"/>
  <c r="M183" i="3"/>
  <c r="N183" i="3" s="1"/>
  <c r="I161" i="3"/>
  <c r="J161" i="3" s="1"/>
  <c r="N161" i="3" s="1"/>
  <c r="N40" i="3"/>
  <c r="I180" i="3"/>
  <c r="J180" i="3" s="1"/>
  <c r="N180" i="3" s="1"/>
  <c r="I233" i="3"/>
  <c r="J233" i="3" s="1"/>
  <c r="M245" i="3"/>
  <c r="M37" i="3"/>
  <c r="N37" i="3" s="1"/>
  <c r="I263" i="3"/>
  <c r="J263" i="3" s="1"/>
  <c r="N263" i="3" s="1"/>
  <c r="I201" i="3"/>
  <c r="J201" i="3" s="1"/>
  <c r="N201" i="3" s="1"/>
  <c r="M241" i="3"/>
  <c r="N241" i="3" s="1"/>
  <c r="J204" i="3"/>
  <c r="I192" i="3"/>
  <c r="J192" i="3" s="1"/>
  <c r="N135" i="3"/>
  <c r="N82" i="3"/>
  <c r="N189" i="3"/>
  <c r="N116" i="3"/>
  <c r="N20" i="3"/>
  <c r="N92" i="3"/>
  <c r="J261" i="2"/>
  <c r="J251" i="2"/>
  <c r="J231" i="2"/>
  <c r="J204" i="2"/>
  <c r="J170" i="2"/>
  <c r="N279" i="3"/>
  <c r="N280" i="3"/>
  <c r="N269" i="3"/>
  <c r="N254" i="3"/>
  <c r="N240" i="3"/>
  <c r="N219" i="3"/>
  <c r="N204" i="3"/>
  <c r="N192" i="3"/>
  <c r="N197" i="3"/>
  <c r="N187" i="3"/>
  <c r="I179" i="3"/>
  <c r="J179" i="3" s="1"/>
  <c r="N179" i="3" s="1"/>
  <c r="M172" i="3"/>
  <c r="N172" i="3" s="1"/>
  <c r="I154" i="3"/>
  <c r="J154" i="3" s="1"/>
  <c r="N154" i="3" s="1"/>
  <c r="N150" i="3"/>
  <c r="N146" i="3"/>
  <c r="N139" i="3"/>
  <c r="M83" i="3"/>
  <c r="N83" i="3" s="1"/>
  <c r="I104" i="3"/>
  <c r="J104" i="3" s="1"/>
  <c r="N104" i="3" s="1"/>
  <c r="I77" i="3"/>
  <c r="J77" i="3" s="1"/>
  <c r="N77" i="3" s="1"/>
  <c r="M101" i="3"/>
  <c r="N101" i="3" s="1"/>
  <c r="I99" i="3"/>
  <c r="J99" i="3" s="1"/>
  <c r="N99" i="3" s="1"/>
  <c r="N88" i="3"/>
  <c r="N98" i="3"/>
  <c r="N91" i="3"/>
  <c r="N67" i="3"/>
  <c r="I103" i="3"/>
  <c r="J103" i="3" s="1"/>
  <c r="N103" i="3" s="1"/>
  <c r="M107" i="3"/>
  <c r="N108" i="3"/>
  <c r="N49" i="3"/>
  <c r="N50" i="3"/>
  <c r="N41" i="3"/>
  <c r="I34" i="3"/>
  <c r="J34" i="3" s="1"/>
  <c r="N34" i="3" s="1"/>
  <c r="N39" i="3"/>
  <c r="F285" i="3"/>
  <c r="F286" i="3" s="1"/>
  <c r="N28" i="3"/>
  <c r="J37" i="3"/>
  <c r="N278" i="3"/>
  <c r="I164" i="3"/>
  <c r="J164" i="3" s="1"/>
  <c r="N164" i="3" s="1"/>
  <c r="J227" i="3"/>
  <c r="M242" i="3"/>
  <c r="M227" i="3"/>
  <c r="N259" i="3"/>
  <c r="N251" i="3"/>
  <c r="N224" i="3"/>
  <c r="M223" i="3"/>
  <c r="N223" i="3" s="1"/>
  <c r="J242" i="3"/>
  <c r="N196" i="3"/>
  <c r="N195" i="3"/>
  <c r="N250" i="3"/>
  <c r="N177" i="3"/>
  <c r="I174" i="3"/>
  <c r="J174" i="3" s="1"/>
  <c r="N174" i="3" s="1"/>
  <c r="N232" i="3"/>
  <c r="I264" i="3"/>
  <c r="N237" i="3"/>
  <c r="N186" i="3"/>
  <c r="N231" i="3"/>
  <c r="J264" i="3"/>
  <c r="N264" i="3" s="1"/>
  <c r="N205" i="3"/>
  <c r="J222" i="3"/>
  <c r="N191" i="3"/>
  <c r="M222" i="3"/>
  <c r="N233" i="3"/>
  <c r="N206" i="3"/>
  <c r="N245" i="3"/>
  <c r="N124" i="3"/>
  <c r="N87" i="3"/>
  <c r="I84" i="3"/>
  <c r="J84" i="3" s="1"/>
  <c r="N84" i="3" s="1"/>
  <c r="N115" i="3"/>
  <c r="M75" i="3"/>
  <c r="I75" i="3"/>
  <c r="J75" i="3" s="1"/>
  <c r="N75" i="3" s="1"/>
  <c r="N107" i="3"/>
  <c r="N58" i="3"/>
  <c r="J29" i="3"/>
  <c r="N32" i="3"/>
  <c r="M29" i="3"/>
  <c r="M285" i="3" s="1"/>
  <c r="N288" i="3" s="1"/>
  <c r="N42" i="3"/>
  <c r="J233" i="2"/>
  <c r="J275" i="2"/>
  <c r="I213" i="2"/>
  <c r="J213" i="2" s="1"/>
  <c r="J123" i="2"/>
  <c r="J162" i="2"/>
  <c r="J256" i="2"/>
  <c r="J229" i="2"/>
  <c r="J210" i="2"/>
  <c r="J191" i="2"/>
  <c r="J81" i="2"/>
  <c r="J172" i="2"/>
  <c r="J215" i="2"/>
  <c r="I101" i="2"/>
  <c r="J101" i="2" s="1"/>
  <c r="J151" i="2"/>
  <c r="I120" i="2"/>
  <c r="J120" i="2"/>
  <c r="I278" i="2"/>
  <c r="J278" i="2"/>
  <c r="J166" i="2"/>
  <c r="J235" i="2"/>
  <c r="F285" i="2"/>
  <c r="F286" i="2" s="1"/>
  <c r="J254" i="2"/>
  <c r="J104" i="2"/>
  <c r="I282" i="2"/>
  <c r="J282" i="2" s="1"/>
  <c r="I32" i="2"/>
  <c r="J32" i="2" s="1"/>
  <c r="I258" i="2"/>
  <c r="J258" i="2"/>
  <c r="I103" i="2"/>
  <c r="J103" i="2" s="1"/>
  <c r="I102" i="2"/>
  <c r="J102" i="2" s="1"/>
  <c r="I279" i="2"/>
  <c r="J279" i="2" s="1"/>
  <c r="N143" i="3"/>
  <c r="N267" i="3"/>
  <c r="N213" i="3"/>
  <c r="N151" i="3"/>
  <c r="N129" i="3"/>
  <c r="N144" i="3"/>
  <c r="N21" i="3"/>
  <c r="N200" i="3"/>
  <c r="N235" i="3"/>
  <c r="N160" i="3"/>
  <c r="N274" i="3"/>
  <c r="N226" i="3"/>
  <c r="N152" i="3"/>
  <c r="N136" i="3"/>
  <c r="N165" i="3"/>
  <c r="N126" i="3"/>
  <c r="N60" i="3"/>
  <c r="N25" i="3"/>
  <c r="N112" i="3"/>
  <c r="N125" i="3"/>
  <c r="N19" i="3"/>
  <c r="N95" i="3"/>
  <c r="N46" i="3"/>
  <c r="F285" i="1"/>
  <c r="F286" i="1" s="1"/>
  <c r="F287" i="1" s="1"/>
  <c r="F287" i="2" l="1"/>
  <c r="N227" i="3"/>
  <c r="I285" i="2"/>
  <c r="I286" i="2" s="1"/>
  <c r="F287" i="3"/>
  <c r="J285" i="2"/>
  <c r="J287" i="2" s="1"/>
  <c r="N242" i="3"/>
  <c r="N222" i="3"/>
  <c r="N29" i="3"/>
  <c r="N285" i="3"/>
  <c r="M286" i="3"/>
  <c r="F288" i="2" l="1"/>
  <c r="F289" i="2" s="1"/>
  <c r="F288" i="3"/>
  <c r="F289" i="3" s="1"/>
  <c r="J286" i="2"/>
  <c r="J288" i="2" s="1"/>
  <c r="N289" i="3"/>
  <c r="N291" i="3" l="1"/>
  <c r="N290" i="3"/>
  <c r="I288" i="2"/>
  <c r="J289" i="2"/>
  <c r="J290" i="2" s="1"/>
  <c r="J291" i="2" s="1"/>
  <c r="J292" i="2"/>
  <c r="J293" i="2" l="1"/>
</calcChain>
</file>

<file path=xl/sharedStrings.xml><?xml version="1.0" encoding="utf-8"?>
<sst xmlns="http://schemas.openxmlformats.org/spreadsheetml/2006/main" count="1642" uniqueCount="313">
  <si>
    <t>City of Ranson, West Virginia</t>
  </si>
  <si>
    <t>Community Development</t>
  </si>
  <si>
    <t>Construction Bond - Estimate</t>
  </si>
  <si>
    <t>Project Name:</t>
  </si>
  <si>
    <t>Date:</t>
  </si>
  <si>
    <t>Section:</t>
  </si>
  <si>
    <t>C.O.R. File No.</t>
  </si>
  <si>
    <t>Bond Amount Approved:</t>
  </si>
  <si>
    <t>$ __________________________________________</t>
  </si>
  <si>
    <t>By:</t>
  </si>
  <si>
    <t>_____________________________________________</t>
  </si>
  <si>
    <t>______________</t>
  </si>
  <si>
    <t>Official Use Do Not Write In This Box</t>
  </si>
  <si>
    <t>Item No.</t>
  </si>
  <si>
    <t>Description</t>
  </si>
  <si>
    <t>Unit</t>
  </si>
  <si>
    <t>Quantity</t>
  </si>
  <si>
    <t>Total Cost</t>
  </si>
  <si>
    <t>Erosion &amp; Sediment Control</t>
  </si>
  <si>
    <t>Stabilized Construction Entrance</t>
  </si>
  <si>
    <t>EA</t>
  </si>
  <si>
    <t>Silt Fence - Standard</t>
  </si>
  <si>
    <t>LF</t>
  </si>
  <si>
    <t>Silt Fence - Super</t>
  </si>
  <si>
    <t>Earth Dike Construction (1)</t>
  </si>
  <si>
    <t>Inlet Protection Device</t>
  </si>
  <si>
    <t>Outlet Protection Device</t>
  </si>
  <si>
    <t>Stone Check Dams</t>
  </si>
  <si>
    <t>Sediment Trap Excavation</t>
  </si>
  <si>
    <t>CY</t>
  </si>
  <si>
    <t>Riser Structure for Sediment Basin/Pond</t>
  </si>
  <si>
    <t>Impermeable Liner for Sediment Basin/Pond</t>
  </si>
  <si>
    <t>SY</t>
  </si>
  <si>
    <t>Rip-Rap Apron/Plunge Pool</t>
  </si>
  <si>
    <t>Grass Waterway/Drainage Swale</t>
  </si>
  <si>
    <t>Temporary Seeding (60 lbs/ac)</t>
  </si>
  <si>
    <t>SF</t>
  </si>
  <si>
    <t>Permanent Seeding (98 lbs/ac)</t>
  </si>
  <si>
    <t>Mulch, Straw or Hay (2 tn/ac)</t>
  </si>
  <si>
    <t>TN</t>
  </si>
  <si>
    <t>Mulch, Wood Cellulose Fiber (1,500 lbs/ac)</t>
  </si>
  <si>
    <t>Mulch, Shredded Bark or Wood Chip (35 cy/ac)</t>
  </si>
  <si>
    <t>Sod</t>
  </si>
  <si>
    <t>Soil Stabilizing Matt - Biodegradable</t>
  </si>
  <si>
    <t>Soil Stabilizing Matt - Non-biodegradable</t>
  </si>
  <si>
    <t>Geotextile Fabric</t>
  </si>
  <si>
    <t>4 ft Safety Fence</t>
  </si>
  <si>
    <t>6 ft Chain Link Safety Fence</t>
  </si>
  <si>
    <t>Tree Protection</t>
  </si>
  <si>
    <t>Temporary Utility Line Stream Crossing/Diversion</t>
  </si>
  <si>
    <t>Site Preparation &amp; Demolition</t>
  </si>
  <si>
    <t>Clearing &amp; Grubbing - Light Cover</t>
  </si>
  <si>
    <t>ACRE</t>
  </si>
  <si>
    <t>Clearing &amp; Grubbing - Moderate Cover</t>
  </si>
  <si>
    <t>Clearing &amp; Grubbing - Heavy Cover</t>
  </si>
  <si>
    <t>Clearing &amp; Grubbing - Very Heavy Cover</t>
  </si>
  <si>
    <t>Sawcut Existing Asphalt Pavement</t>
  </si>
  <si>
    <t>Sawcut Existing Concrete Pavement</t>
  </si>
  <si>
    <t>Removal of Asphalt Pavement</t>
  </si>
  <si>
    <t>Removal of Fencing</t>
  </si>
  <si>
    <t>Removal of Power Pole</t>
  </si>
  <si>
    <t>Removal of Structures/Buildings</t>
  </si>
  <si>
    <t>Detailed estimate required.</t>
  </si>
  <si>
    <t>Earthwork</t>
  </si>
  <si>
    <t>Strip Topsoil</t>
  </si>
  <si>
    <t>Common Excavation</t>
  </si>
  <si>
    <t>Borrow Material - On Site</t>
  </si>
  <si>
    <t>Borrow Material - Imported from Off Site</t>
  </si>
  <si>
    <t>Rock Excavation</t>
  </si>
  <si>
    <t>Furnish Topsoil</t>
  </si>
  <si>
    <t>Paved Surface Construction</t>
  </si>
  <si>
    <t>Subgrade</t>
  </si>
  <si>
    <t>Fabric for Subgrade Stabilization</t>
  </si>
  <si>
    <t>Aggregate Base Course</t>
  </si>
  <si>
    <t>Open Graded Free Draining Base Course</t>
  </si>
  <si>
    <t>Free Draining Base Trench</t>
  </si>
  <si>
    <t>Outlet Pipe</t>
  </si>
  <si>
    <t>Bituminous Asphalt Tack Coat</t>
  </si>
  <si>
    <t>Superpave Asphalt Base Course - Type 25</t>
  </si>
  <si>
    <t>Superpave Asphalt Base Course - Type 19</t>
  </si>
  <si>
    <t>Superpave Asphalt Surface Course - Type 9.5</t>
  </si>
  <si>
    <t>Reinforced Concrete Pavement</t>
  </si>
  <si>
    <t>Standard Milling</t>
  </si>
  <si>
    <t>Controlled Low Strength Material</t>
  </si>
  <si>
    <t>6" Concrete Entrance Apron - Residential</t>
  </si>
  <si>
    <t>8" Concrete Entrance Apron - Commercial Site</t>
  </si>
  <si>
    <t>Concrete Curb &amp; Gutter</t>
  </si>
  <si>
    <t>Concrete Curb Only</t>
  </si>
  <si>
    <t xml:space="preserve">Bituminous Asphalt Walkway </t>
  </si>
  <si>
    <t>Concrete Sidewalk</t>
  </si>
  <si>
    <t>Bed Course Material (for sidewalk)</t>
  </si>
  <si>
    <t>Concrete Curb Ramp</t>
  </si>
  <si>
    <t>Detectable Warning Surface</t>
  </si>
  <si>
    <t>Concrete Precast Wheel Stops</t>
  </si>
  <si>
    <t>One Direction Lane Arrow</t>
  </si>
  <si>
    <t>Multi Directional Land Arrow</t>
  </si>
  <si>
    <t>Bicycle Shared Lane Marking</t>
  </si>
  <si>
    <t>Bicycle Lane Marking</t>
  </si>
  <si>
    <t>Pavement Letters</t>
  </si>
  <si>
    <t>4" Edge/Lane Line - Painted</t>
  </si>
  <si>
    <t>6" Edge/Lane Line - Painted</t>
  </si>
  <si>
    <t>8" Edge/Lane Line - Painted</t>
  </si>
  <si>
    <t>4" Edge/Lane Line - Thermoplastic</t>
  </si>
  <si>
    <t>6" Edge/Lane Line - Thermoplastic</t>
  </si>
  <si>
    <t>8" Edge/Lane Line - Thermoplastic</t>
  </si>
  <si>
    <t>4" Edge/Lane Line - Preformed Thermoplastic</t>
  </si>
  <si>
    <t>6" Edge/Lane Line - Preformed Thermoplastic</t>
  </si>
  <si>
    <t>8" Edge/Lane Line - Preformed Thermoplastic</t>
  </si>
  <si>
    <t>4" Edge/Lane Line w/ Contrast - Preformed Thermoplastic</t>
  </si>
  <si>
    <t>6" Edge/Lane Line w/ Contrast - Preformed Thermoplastic</t>
  </si>
  <si>
    <t>8" Edge/Lane Line w/ Contrast - Preformed Thermoplastic</t>
  </si>
  <si>
    <t>12" Crosswalk/Stop/Transverse Line - Painted</t>
  </si>
  <si>
    <t>12" Crosswalk/Stop/Transverse Line - Preformed Thermoplastic</t>
  </si>
  <si>
    <t>24" Stop Line - Preformed Thermoplastic</t>
  </si>
  <si>
    <t>Handicapped Parking Symbol</t>
  </si>
  <si>
    <t>0.08 in Flat Sheet Sign</t>
  </si>
  <si>
    <t>City standard sign post</t>
  </si>
  <si>
    <t>Sign - Street Name per E911 Addressing Ordinance</t>
  </si>
  <si>
    <t>Guard Rail - Steel Beam &amp; Posts</t>
  </si>
  <si>
    <t>Fence - Chain Link 6' High</t>
  </si>
  <si>
    <t>Fence - Wood 3-Rail</t>
  </si>
  <si>
    <t>Fence - Decorative Iron, 42" High</t>
  </si>
  <si>
    <t>Pedestrian/Bicycle Barrier Railing - Wood - 42" high</t>
  </si>
  <si>
    <t>Lights - Parking Lot (light fixture, foundation, &amp; wiring)</t>
  </si>
  <si>
    <t>Bollards (wood or steel)</t>
  </si>
  <si>
    <t>Traffic Control/Stop Light (WVDOH cost estimate)</t>
  </si>
  <si>
    <t>DOH estimate required.</t>
  </si>
  <si>
    <t>Landscaping</t>
  </si>
  <si>
    <t>Transplanting Trees (6' or less)</t>
  </si>
  <si>
    <t>Transplanting Shrubs</t>
  </si>
  <si>
    <t>Plant Shrubs (Evergreen or Deciduous)</t>
  </si>
  <si>
    <t>Plant Tree (2"-3" caliper) - Evergreen</t>
  </si>
  <si>
    <t>Plant Tree (2"-3" caliper) - Deciduous</t>
  </si>
  <si>
    <t>Plant Tree (2"-3" caliper) - Flowering</t>
  </si>
  <si>
    <t>Plant Ground Cover</t>
  </si>
  <si>
    <t>Plant Wetlands or Bioretention Vegetation</t>
  </si>
  <si>
    <t>Plant Screen Trees</t>
  </si>
  <si>
    <t>Plant Street/Shade Trees</t>
  </si>
  <si>
    <t>Mulching (wood landscape mulch in place)</t>
  </si>
  <si>
    <t>Sanitary Sewer System</t>
  </si>
  <si>
    <t>2" PVC Schedule 80 Pipe (force main)</t>
  </si>
  <si>
    <t>6" PVC Schedule 80 Pipe</t>
  </si>
  <si>
    <t>8" PVC Schedule 80 Pipe</t>
  </si>
  <si>
    <t>10" PVC Schedule 80 Pipe</t>
  </si>
  <si>
    <t>Manhole 4' Diameter (6' height or less)</t>
  </si>
  <si>
    <t>Grease Trap</t>
  </si>
  <si>
    <t>4" Service Lateral (20' to Edge of R.O.W./Property Line)</t>
  </si>
  <si>
    <t>Sanitary Sewer Pump Station (sewage pump)</t>
  </si>
  <si>
    <t>Road Bore/Crossing (with Pipe &amp; Steel Casing)</t>
  </si>
  <si>
    <t>Potable Water System</t>
  </si>
  <si>
    <t>3/4" Copper Service Line</t>
  </si>
  <si>
    <t>1" Copper Service Line</t>
  </si>
  <si>
    <t>2" Copper Service Line</t>
  </si>
  <si>
    <t>4" Ductile Iron Pipe</t>
  </si>
  <si>
    <t>6" Ductile Iron Pipe</t>
  </si>
  <si>
    <t>8" Ductile Iron Pipe</t>
  </si>
  <si>
    <t>10" Ductile Iron Pipe</t>
  </si>
  <si>
    <t>12" Ductile Iron Pipe</t>
  </si>
  <si>
    <t>Fire Hydrant with 6" line</t>
  </si>
  <si>
    <t>4" Gate Valve &amp; Box</t>
  </si>
  <si>
    <t>6" Gate Valve &amp; Box</t>
  </si>
  <si>
    <t xml:space="preserve">8" Gate Valve &amp; Box </t>
  </si>
  <si>
    <t>10" Gate Valve &amp; Box</t>
  </si>
  <si>
    <t>12" Gate Valve &amp; Box</t>
  </si>
  <si>
    <t>Pressure Reducing Valve &amp; Vault</t>
  </si>
  <si>
    <t>Tapping Sleeve &amp; Valve for Water Service Connection</t>
  </si>
  <si>
    <t>Water Meter Setter, Box &amp; Service Line Tap</t>
  </si>
  <si>
    <t>Storm Water Management &amp; Storm Drainage</t>
  </si>
  <si>
    <t>SWM Basin/Ponds</t>
  </si>
  <si>
    <t>Excavation - Basin/Pond</t>
  </si>
  <si>
    <t>Excavation - Core Trench</t>
  </si>
  <si>
    <t>Embankment Construction - On-Site Material</t>
  </si>
  <si>
    <t>Embankment Construction - Imported Material</t>
  </si>
  <si>
    <t>Impervious Core</t>
  </si>
  <si>
    <t>Concrete Control Structure and Pipe Cradles</t>
  </si>
  <si>
    <t>Corrugated Metal Pipe Control Structure</t>
  </si>
  <si>
    <t>Dewatering Pipes or Structures</t>
  </si>
  <si>
    <t>Filter Stone for Dewatering Pipe (1" to 2" dia. clean)</t>
  </si>
  <si>
    <t>Antiseep Collar</t>
  </si>
  <si>
    <t>Each per foot of width</t>
  </si>
  <si>
    <t>Trash Rack</t>
  </si>
  <si>
    <t>Each per inch dia.</t>
  </si>
  <si>
    <t>Water Tight Pipe Bands</t>
  </si>
  <si>
    <t>Bio-Retention Basin</t>
  </si>
  <si>
    <t>PVC Slotted Pipe</t>
  </si>
  <si>
    <t>4" PVC Slotted or Perforated Drain Pipe</t>
  </si>
  <si>
    <t>6" PVC Slotted or Perforated Drain Pipe</t>
  </si>
  <si>
    <t>8" PVC Slotted or Perforated Drain Pipe</t>
  </si>
  <si>
    <t>12" PVC Slotted or Perforated Drain Pipe</t>
  </si>
  <si>
    <t>Corrugate Metal Pipe (Circular)</t>
  </si>
  <si>
    <t>15" Storm Drain Pipe</t>
  </si>
  <si>
    <t>18" Storm Drain Pipe</t>
  </si>
  <si>
    <t>24" Storm Drain Pipe</t>
  </si>
  <si>
    <t>30" Storm Drain Pipe</t>
  </si>
  <si>
    <t>36" Storm Drain Pipe</t>
  </si>
  <si>
    <t>42" Storm Drain Pipe</t>
  </si>
  <si>
    <t>48" Storm Drain Pipe</t>
  </si>
  <si>
    <t>54" Storm Drain Pipe</t>
  </si>
  <si>
    <t>60" Storm Drain Pipe</t>
  </si>
  <si>
    <t>Reinforced Concrete Pipe (circular)</t>
  </si>
  <si>
    <t>High Density Polyethylene (HDPE) Pipe (Circular)</t>
  </si>
  <si>
    <t>End Sections (Circular) - Metal (for CMP and HDPE Pipe)</t>
  </si>
  <si>
    <t>15" Metal End Section</t>
  </si>
  <si>
    <t>18" Metal End Section</t>
  </si>
  <si>
    <t>24" Metal End Section</t>
  </si>
  <si>
    <t>30" Metal End Section</t>
  </si>
  <si>
    <t>36" Metal End Section</t>
  </si>
  <si>
    <t>42" Metal End Section</t>
  </si>
  <si>
    <t>48" Metal End Section</t>
  </si>
  <si>
    <t>54" Metal End Section</t>
  </si>
  <si>
    <t>60" Metal End Section</t>
  </si>
  <si>
    <t>End Sections (Circular) - Concrete</t>
  </si>
  <si>
    <t>15" RCP End Section</t>
  </si>
  <si>
    <t>18" RCP End Section</t>
  </si>
  <si>
    <t>24" RCP End Section</t>
  </si>
  <si>
    <t>30" RCP End Section</t>
  </si>
  <si>
    <t>36" RCP End Section</t>
  </si>
  <si>
    <t>42" RCP End Section</t>
  </si>
  <si>
    <t>48" RCP End Section</t>
  </si>
  <si>
    <t>54" RCP End Section</t>
  </si>
  <si>
    <t>60" RCP End Section</t>
  </si>
  <si>
    <t>Corrugated Metal Pipe Arch</t>
  </si>
  <si>
    <t>17" x 13" Storm Drain Pipe</t>
  </si>
  <si>
    <t>21" x 15" Storm Drain Pipe</t>
  </si>
  <si>
    <t>24" x 18" Storm Drain Pipe</t>
  </si>
  <si>
    <t>35" x 24" Storm Drain Pipe</t>
  </si>
  <si>
    <t>42" x 29" Storm Drain Pipe</t>
  </si>
  <si>
    <t>57" x 38"Storm Drain Pipe</t>
  </si>
  <si>
    <t>64" x 43" Storm Drain Pipe</t>
  </si>
  <si>
    <t>Reinforced Concrete Elliptical Pipe</t>
  </si>
  <si>
    <t>23" x 14" Storm Drain Pipe</t>
  </si>
  <si>
    <t>30" x 19" Storm Drain Pipe</t>
  </si>
  <si>
    <t>38" x 24" Storm Drain Pipe</t>
  </si>
  <si>
    <t>45" x 29" Storm Drain Pipe</t>
  </si>
  <si>
    <t>53" x 34" Storm Drain Pipe</t>
  </si>
  <si>
    <t>60" x 38" Storm Drain Pipe</t>
  </si>
  <si>
    <t>68" x 43" Storm Drain Pipe</t>
  </si>
  <si>
    <t>End Sections - Corrugated Metal Pipe Arch  (for CMP and HDPE Pipe)</t>
  </si>
  <si>
    <t>17" x 13" Metal End Section</t>
  </si>
  <si>
    <t>21" x 15" Metal End Section</t>
  </si>
  <si>
    <t>24" x 18" Metal End Section</t>
  </si>
  <si>
    <t>35" x 24" Metal End Section</t>
  </si>
  <si>
    <t>42" x 29" Metal End Section</t>
  </si>
  <si>
    <t>57" x 38" Metal End Section</t>
  </si>
  <si>
    <t>64" x 43" Metal End Section</t>
  </si>
  <si>
    <t>End Sections - Reinforced Concrete Elliptical Pipe</t>
  </si>
  <si>
    <t>23" x 14" RCP End Section</t>
  </si>
  <si>
    <t>30" x 19" RCP End Section</t>
  </si>
  <si>
    <t>38" x 24" RCP End Section</t>
  </si>
  <si>
    <t>45" x 29" RCP End Section</t>
  </si>
  <si>
    <t>53" x 34" RCP End Section</t>
  </si>
  <si>
    <t>60" x 38" RCP End Section</t>
  </si>
  <si>
    <t>68" x 43" RCP End Section</t>
  </si>
  <si>
    <t>Storm Drain Structures</t>
  </si>
  <si>
    <t>Drop Inlet</t>
  </si>
  <si>
    <t>Curb Inlet - 6' Opening</t>
  </si>
  <si>
    <t>Curb Inlet - 10' Opening</t>
  </si>
  <si>
    <t>Curb Inlet - 12' Opening</t>
  </si>
  <si>
    <t>Curb Inlet - 16' Opening</t>
  </si>
  <si>
    <t>Curb Inlet - 20' Opening</t>
  </si>
  <si>
    <t>Manhole (4' dia., 6' height or less)</t>
  </si>
  <si>
    <t>Outfall &amp; Channel Protection</t>
  </si>
  <si>
    <t>Concrete Endwall/Wingwall</t>
  </si>
  <si>
    <t>Gabion Basket Structure</t>
  </si>
  <si>
    <t>Rip-Rap Stone - Class 1</t>
  </si>
  <si>
    <t>Civic Standards</t>
  </si>
  <si>
    <t>Small Playground Tot Lot (&lt; 10 Children)</t>
  </si>
  <si>
    <t>Medium Playground Tot Lot (10-50 Children)</t>
  </si>
  <si>
    <t>Large Playground Tot Lot (50+ Children)</t>
  </si>
  <si>
    <t>Miscellaneous Site Construction &amp; Structures</t>
  </si>
  <si>
    <t>Bus Stop Enclosure</t>
  </si>
  <si>
    <t>Mail Box Cluster</t>
  </si>
  <si>
    <t>Construction Stake-out</t>
  </si>
  <si>
    <t>AC</t>
  </si>
  <si>
    <t>Traffic Control During Construction</t>
  </si>
  <si>
    <t>LS</t>
  </si>
  <si>
    <t>Special Items not specially included in worksheet items</t>
  </si>
  <si>
    <t>Set Property Corners</t>
  </si>
  <si>
    <t>Grand Total All Costs</t>
  </si>
  <si>
    <t>Mobilization (5%)</t>
  </si>
  <si>
    <t>15% Contingency</t>
  </si>
  <si>
    <t>Subtotal (Mobilization  and  Contingency)</t>
  </si>
  <si>
    <t>TOTAL BOND AMOUNT</t>
  </si>
  <si>
    <t>Bond Estimate</t>
  </si>
  <si>
    <t>Bond Reduction Release</t>
  </si>
  <si>
    <t>% Complete To Date</t>
  </si>
  <si>
    <t>$ Amount Complete To Date</t>
  </si>
  <si>
    <t>$ Amount To Be Completed</t>
  </si>
  <si>
    <t>Completed</t>
  </si>
  <si>
    <t>Remaining Work</t>
  </si>
  <si>
    <t>20% Guaranty</t>
  </si>
  <si>
    <t>Contingency (15%)</t>
  </si>
  <si>
    <t>Subtotal (Mobilization , Contingency)</t>
  </si>
  <si>
    <t>Subtotal Release</t>
  </si>
  <si>
    <t>Subtotal (Contingency, Mobilization)</t>
  </si>
  <si>
    <t>Subtotal (Remaining Work, Contingency, Mobilization)</t>
  </si>
  <si>
    <t>Remaining Bond</t>
  </si>
  <si>
    <t>Subtotal w/ Guaranty</t>
  </si>
  <si>
    <t>Surety to Release</t>
  </si>
  <si>
    <t>Contingency , Mobilization to Release</t>
  </si>
  <si>
    <t>Approved Release Total</t>
  </si>
  <si>
    <t xml:space="preserve"> Release 1</t>
  </si>
  <si>
    <t>Bond Release 2 - Final</t>
  </si>
  <si>
    <t>Total</t>
  </si>
  <si>
    <t>Reduction 1</t>
  </si>
  <si>
    <t>Reduction 2 - Final</t>
  </si>
  <si>
    <t>Release 1 Guaranty</t>
  </si>
  <si>
    <t>Guaranty (20%)</t>
  </si>
  <si>
    <t>Subtotal (Completed, Mobilization, Contingency, Guaranty 1)</t>
  </si>
  <si>
    <t>TOTAL REMAINING BOND</t>
  </si>
  <si>
    <t>Total Remaining</t>
  </si>
  <si>
    <t>Approved for Release 1 year from Final Surety Reduction</t>
  </si>
  <si>
    <t>2025 Unit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</si>
</sst>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i/>
      <sz val="8"/>
      <color indexed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5" fillId="0" borderId="0" xfId="0" applyFont="1"/>
    <xf numFmtId="0" fontId="5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right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7" fillId="3" borderId="9" xfId="0" applyFont="1" applyFill="1" applyBorder="1"/>
    <xf numFmtId="0" fontId="2" fillId="0" borderId="0" xfId="0" applyFont="1" applyAlignment="1">
      <alignment horizontal="left"/>
    </xf>
    <xf numFmtId="0" fontId="2" fillId="0" borderId="9" xfId="0" applyFont="1" applyBorder="1"/>
    <xf numFmtId="44" fontId="2" fillId="0" borderId="9" xfId="1" applyFont="1" applyFill="1" applyBorder="1"/>
    <xf numFmtId="0" fontId="2" fillId="0" borderId="9" xfId="0" applyFont="1" applyBorder="1" applyAlignment="1" applyProtection="1">
      <alignment horizontal="right"/>
      <protection locked="0"/>
    </xf>
    <xf numFmtId="44" fontId="2" fillId="0" borderId="9" xfId="0" applyNumberFormat="1" applyFont="1" applyBorder="1"/>
    <xf numFmtId="44" fontId="2" fillId="0" borderId="9" xfId="1" applyFont="1" applyFill="1" applyBorder="1" applyAlignment="1">
      <alignment horizontal="center" wrapText="1"/>
    </xf>
    <xf numFmtId="1" fontId="2" fillId="0" borderId="9" xfId="0" applyNumberFormat="1" applyFont="1" applyBorder="1" applyAlignment="1" applyProtection="1">
      <alignment horizontal="right"/>
      <protection locked="0"/>
    </xf>
    <xf numFmtId="44" fontId="2" fillId="0" borderId="9" xfId="1" applyFont="1" applyFill="1" applyBorder="1" applyAlignment="1">
      <alignment horizontal="right"/>
    </xf>
    <xf numFmtId="0" fontId="7" fillId="0" borderId="9" xfId="0" applyFont="1" applyBorder="1"/>
    <xf numFmtId="0" fontId="0" fillId="0" borderId="9" xfId="0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14" fontId="5" fillId="0" borderId="0" xfId="0" applyNumberFormat="1" applyFont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9" fontId="2" fillId="0" borderId="9" xfId="2" applyFont="1" applyFill="1" applyBorder="1" applyProtection="1">
      <protection locked="0"/>
    </xf>
    <xf numFmtId="44" fontId="2" fillId="0" borderId="9" xfId="1" applyFont="1" applyFill="1" applyBorder="1" applyProtection="1"/>
    <xf numFmtId="44" fontId="2" fillId="0" borderId="9" xfId="1" applyFont="1" applyFill="1" applyBorder="1" applyAlignment="1" applyProtection="1">
      <alignment horizontal="left"/>
    </xf>
    <xf numFmtId="44" fontId="2" fillId="0" borderId="0" xfId="0" applyNumberFormat="1" applyFont="1"/>
    <xf numFmtId="0" fontId="7" fillId="0" borderId="0" xfId="0" applyFont="1" applyAlignment="1">
      <alignment horizontal="right"/>
    </xf>
    <xf numFmtId="44" fontId="7" fillId="0" borderId="9" xfId="0" applyNumberFormat="1" applyFont="1" applyBorder="1"/>
    <xf numFmtId="9" fontId="2" fillId="0" borderId="0" xfId="0" applyNumberFormat="1" applyFont="1"/>
    <xf numFmtId="44" fontId="2" fillId="3" borderId="13" xfId="0" applyNumberFormat="1" applyFont="1" applyFill="1" applyBorder="1"/>
    <xf numFmtId="9" fontId="2" fillId="0" borderId="9" xfId="2" applyFont="1" applyFill="1" applyBorder="1" applyProtection="1"/>
    <xf numFmtId="44" fontId="2" fillId="3" borderId="14" xfId="0" applyNumberFormat="1" applyFont="1" applyFill="1" applyBorder="1"/>
    <xf numFmtId="44" fontId="2" fillId="3" borderId="15" xfId="0" applyNumberFormat="1" applyFont="1" applyFill="1" applyBorder="1"/>
    <xf numFmtId="44" fontId="2" fillId="0" borderId="9" xfId="0" applyNumberFormat="1" applyFont="1" applyBorder="1" applyAlignment="1">
      <alignment horizontal="left"/>
    </xf>
    <xf numFmtId="0" fontId="7" fillId="3" borderId="0" xfId="0" applyFont="1" applyFill="1"/>
    <xf numFmtId="0" fontId="7" fillId="3" borderId="1" xfId="0" applyFont="1" applyFill="1" applyBorder="1"/>
    <xf numFmtId="0" fontId="7" fillId="0" borderId="0" xfId="0" applyFont="1"/>
    <xf numFmtId="0" fontId="7" fillId="3" borderId="10" xfId="0" applyFont="1" applyFill="1" applyBorder="1"/>
    <xf numFmtId="0" fontId="7" fillId="3" borderId="11" xfId="0" applyFont="1" applyFill="1" applyBorder="1"/>
    <xf numFmtId="0" fontId="7" fillId="3" borderId="12" xfId="0" applyFont="1" applyFill="1" applyBorder="1"/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0" fontId="3" fillId="0" borderId="0" xfId="0" applyFont="1"/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9" xfId="0" applyFont="1" applyBorder="1" applyAlignment="1">
      <alignment vertical="top"/>
    </xf>
    <xf numFmtId="44" fontId="2" fillId="3" borderId="13" xfId="1" applyFont="1" applyFill="1" applyBorder="1" applyAlignment="1" applyProtection="1"/>
    <xf numFmtId="44" fontId="2" fillId="3" borderId="14" xfId="1" applyFont="1" applyFill="1" applyBorder="1" applyAlignment="1" applyProtection="1"/>
    <xf numFmtId="44" fontId="2" fillId="3" borderId="15" xfId="1" applyFont="1" applyFill="1" applyBorder="1" applyAlignment="1" applyProtection="1"/>
    <xf numFmtId="0" fontId="7" fillId="0" borderId="5" xfId="0" applyFont="1" applyBorder="1"/>
    <xf numFmtId="0" fontId="7" fillId="3" borderId="2" xfId="0" applyFont="1" applyFill="1" applyBorder="1"/>
    <xf numFmtId="0" fontId="7" fillId="3" borderId="3" xfId="0" applyFont="1" applyFill="1" applyBorder="1"/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4" fontId="2" fillId="0" borderId="9" xfId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nolan/AppData/Local/Microsoft/Windows/INetCache/Content.Outlook/REPG8Z8I/Presidents%20Pointe%20Sec%202%20CG%20Bond%20Estimate.xlsx" TargetMode="External"/><Relationship Id="rId1" Type="http://schemas.openxmlformats.org/officeDocument/2006/relationships/externalLinkPath" Target="/Users/jnolan/AppData/Local/Microsoft/Windows/INetCache/Content.Outlook/REPG8Z8I/Presidents%20Pointe%20Sec%202%20CG%20Bond%20Estim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ond Estimate Form"/>
      <sheetName val="Bond Reduction 1"/>
      <sheetName val="Bond Release 2"/>
    </sheetNames>
    <sheetDataSet>
      <sheetData sheetId="0">
        <row r="18">
          <cell r="E18">
            <v>5398</v>
          </cell>
        </row>
      </sheetData>
      <sheetData sheetId="1">
        <row r="285">
          <cell r="I285">
            <v>0</v>
          </cell>
        </row>
        <row r="286">
          <cell r="I286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2773-9277-4C94-8BB9-B78F842F6B8B}">
  <dimension ref="A1:J300"/>
  <sheetViews>
    <sheetView tabSelected="1" topLeftCell="A268" workbookViewId="0">
      <selection activeCell="J8" sqref="J8"/>
    </sheetView>
  </sheetViews>
  <sheetFormatPr defaultColWidth="15.42578125" defaultRowHeight="15" x14ac:dyDescent="0.25"/>
  <sheetData>
    <row r="1" spans="1:10" x14ac:dyDescent="0.25">
      <c r="A1" t="s">
        <v>0</v>
      </c>
      <c r="J1" s="2"/>
    </row>
    <row r="2" spans="1:10" x14ac:dyDescent="0.25">
      <c r="A2" t="s">
        <v>1</v>
      </c>
      <c r="J2" s="2"/>
    </row>
    <row r="3" spans="1:10" x14ac:dyDescent="0.25">
      <c r="A3" s="67" t="s">
        <v>2</v>
      </c>
      <c r="B3" s="67"/>
      <c r="C3" s="67"/>
      <c r="D3" s="67"/>
      <c r="E3" s="67"/>
      <c r="F3" s="67"/>
      <c r="G3" s="4"/>
      <c r="H3" s="4"/>
      <c r="I3" s="4"/>
      <c r="J3" s="2"/>
    </row>
    <row r="4" spans="1:10" x14ac:dyDescent="0.25">
      <c r="A4" s="19"/>
      <c r="B4" s="19"/>
      <c r="C4" s="19"/>
      <c r="D4" s="19"/>
      <c r="E4" s="19"/>
      <c r="F4" s="19"/>
      <c r="G4" s="2"/>
      <c r="H4" s="2"/>
      <c r="I4" s="2"/>
      <c r="J4" s="2"/>
    </row>
    <row r="5" spans="1:10" x14ac:dyDescent="0.25">
      <c r="A5" s="7" t="s">
        <v>3</v>
      </c>
      <c r="B5" s="8"/>
      <c r="C5" s="9"/>
      <c r="D5" s="10"/>
      <c r="E5" s="11" t="s">
        <v>4</v>
      </c>
      <c r="F5" s="12"/>
      <c r="G5" s="6"/>
      <c r="H5" s="6"/>
      <c r="I5" s="6"/>
      <c r="J5" s="2"/>
    </row>
    <row r="6" spans="1:10" x14ac:dyDescent="0.25">
      <c r="A6" s="7"/>
      <c r="B6" s="10"/>
      <c r="C6" s="13"/>
      <c r="D6" s="10"/>
      <c r="E6" s="10"/>
      <c r="F6" s="13"/>
      <c r="G6" s="6"/>
      <c r="H6" s="6"/>
      <c r="I6" s="6"/>
      <c r="J6" s="2"/>
    </row>
    <row r="7" spans="1:10" x14ac:dyDescent="0.25">
      <c r="A7" s="7" t="s">
        <v>5</v>
      </c>
      <c r="B7" s="8"/>
      <c r="C7" s="9"/>
      <c r="D7" s="10"/>
      <c r="E7" s="11" t="s">
        <v>6</v>
      </c>
      <c r="F7" s="9"/>
      <c r="G7" s="6"/>
      <c r="H7" s="6"/>
      <c r="I7" s="6"/>
      <c r="J7" s="2"/>
    </row>
    <row r="8" spans="1:10" x14ac:dyDescent="0.25">
      <c r="A8" s="7"/>
      <c r="B8" s="10"/>
      <c r="C8" s="13"/>
      <c r="D8" s="10"/>
      <c r="E8" s="11"/>
      <c r="F8" s="13"/>
      <c r="G8" s="6"/>
      <c r="H8" s="6"/>
      <c r="I8" s="6"/>
      <c r="J8" s="2"/>
    </row>
    <row r="9" spans="1:10" x14ac:dyDescent="0.25">
      <c r="A9" s="14"/>
      <c r="B9" s="15"/>
      <c r="C9" s="15"/>
      <c r="D9" s="15"/>
      <c r="E9" s="16"/>
      <c r="F9" s="17"/>
      <c r="G9" s="6"/>
      <c r="H9" s="6"/>
      <c r="I9" s="6"/>
      <c r="J9" s="2"/>
    </row>
    <row r="10" spans="1:10" x14ac:dyDescent="0.25">
      <c r="A10" s="18" t="s">
        <v>7</v>
      </c>
      <c r="B10" s="10"/>
      <c r="C10" s="19" t="s">
        <v>8</v>
      </c>
      <c r="D10" s="19"/>
      <c r="E10" s="19"/>
      <c r="F10" s="20"/>
      <c r="G10" s="6"/>
      <c r="H10" s="6"/>
      <c r="I10" s="6"/>
      <c r="J10" s="2"/>
    </row>
    <row r="11" spans="1:10" x14ac:dyDescent="0.25">
      <c r="A11" s="21"/>
      <c r="B11" s="10"/>
      <c r="C11" s="10"/>
      <c r="D11" s="10"/>
      <c r="E11" s="11"/>
      <c r="F11" s="22"/>
      <c r="G11" s="6"/>
      <c r="H11" s="6"/>
      <c r="I11" s="6"/>
      <c r="J11" s="2"/>
    </row>
    <row r="12" spans="1:10" x14ac:dyDescent="0.25">
      <c r="A12" s="18" t="s">
        <v>9</v>
      </c>
      <c r="B12" s="23" t="s">
        <v>10</v>
      </c>
      <c r="C12" s="5"/>
      <c r="D12" s="24" t="s">
        <v>4</v>
      </c>
      <c r="E12" s="23" t="s">
        <v>11</v>
      </c>
      <c r="F12" s="25"/>
      <c r="G12" s="6"/>
      <c r="H12" s="6"/>
      <c r="I12" s="6"/>
      <c r="J12" s="2"/>
    </row>
    <row r="13" spans="1:10" x14ac:dyDescent="0.25">
      <c r="A13" s="68" t="s">
        <v>12</v>
      </c>
      <c r="B13" s="69"/>
      <c r="C13" s="69"/>
      <c r="D13" s="69"/>
      <c r="E13" s="69"/>
      <c r="F13" s="70"/>
      <c r="G13" s="6"/>
      <c r="H13" s="6"/>
      <c r="I13" s="6"/>
      <c r="J13" s="2"/>
    </row>
    <row r="14" spans="1:10" x14ac:dyDescent="0.25">
      <c r="A14" s="64"/>
      <c r="B14" s="65"/>
      <c r="C14" s="65"/>
      <c r="D14" s="65"/>
      <c r="E14" s="65"/>
      <c r="F14" s="66"/>
      <c r="G14" s="6"/>
      <c r="H14" s="6"/>
      <c r="I14" s="6"/>
      <c r="J14" s="2"/>
    </row>
    <row r="15" spans="1:10" x14ac:dyDescent="0.25">
      <c r="A15" s="27" t="s">
        <v>13</v>
      </c>
      <c r="B15" s="28" t="s">
        <v>14</v>
      </c>
      <c r="C15" s="29" t="s">
        <v>15</v>
      </c>
      <c r="D15" s="30" t="s">
        <v>312</v>
      </c>
      <c r="E15" s="28" t="s">
        <v>16</v>
      </c>
      <c r="F15" s="28" t="s">
        <v>17</v>
      </c>
      <c r="G15" s="6"/>
      <c r="H15" s="6"/>
      <c r="I15" s="6"/>
      <c r="J15" s="2"/>
    </row>
    <row r="16" spans="1:10" ht="20.100000000000001" customHeight="1" x14ac:dyDescent="0.25">
      <c r="A16" s="31">
        <v>1.1000000000000001</v>
      </c>
      <c r="B16" s="31" t="s">
        <v>18</v>
      </c>
      <c r="C16" s="31"/>
      <c r="D16" s="31"/>
      <c r="E16" s="31"/>
      <c r="F16" s="31"/>
      <c r="G16" s="2"/>
      <c r="H16" s="2"/>
      <c r="I16" s="32"/>
      <c r="J16" s="2"/>
    </row>
    <row r="17" spans="1:10" x14ac:dyDescent="0.25">
      <c r="A17" s="33">
        <v>1</v>
      </c>
      <c r="B17" s="33" t="s">
        <v>19</v>
      </c>
      <c r="C17" s="29" t="s">
        <v>20</v>
      </c>
      <c r="D17" s="34">
        <v>3389.56</v>
      </c>
      <c r="E17" s="35"/>
      <c r="F17" s="36">
        <f>D17*E17</f>
        <v>0</v>
      </c>
      <c r="G17" s="2"/>
      <c r="H17" s="2"/>
      <c r="I17" s="32"/>
      <c r="J17" s="2"/>
    </row>
    <row r="18" spans="1:10" x14ac:dyDescent="0.25">
      <c r="A18" s="33">
        <v>2</v>
      </c>
      <c r="B18" s="33" t="s">
        <v>21</v>
      </c>
      <c r="C18" s="29" t="s">
        <v>22</v>
      </c>
      <c r="D18" s="34">
        <v>5.98</v>
      </c>
      <c r="E18" s="35"/>
      <c r="F18" s="36">
        <f t="shared" ref="F18:F81" si="0">D18*E18</f>
        <v>0</v>
      </c>
      <c r="G18" s="2"/>
      <c r="H18" s="2"/>
      <c r="I18" s="32"/>
      <c r="J18" s="2"/>
    </row>
    <row r="19" spans="1:10" x14ac:dyDescent="0.25">
      <c r="A19" s="33">
        <v>3</v>
      </c>
      <c r="B19" s="33" t="s">
        <v>23</v>
      </c>
      <c r="C19" s="33" t="s">
        <v>22</v>
      </c>
      <c r="D19" s="34">
        <v>22.04</v>
      </c>
      <c r="E19" s="35"/>
      <c r="F19" s="36">
        <f t="shared" si="0"/>
        <v>0</v>
      </c>
      <c r="G19" s="2"/>
      <c r="H19" s="2"/>
      <c r="I19" s="2"/>
      <c r="J19" s="2"/>
    </row>
    <row r="20" spans="1:10" x14ac:dyDescent="0.25">
      <c r="A20" s="33">
        <v>4</v>
      </c>
      <c r="B20" s="33" t="s">
        <v>24</v>
      </c>
      <c r="C20" s="33" t="s">
        <v>22</v>
      </c>
      <c r="D20" s="34">
        <v>15.42</v>
      </c>
      <c r="E20" s="35"/>
      <c r="F20" s="36">
        <f t="shared" si="0"/>
        <v>0</v>
      </c>
      <c r="G20" s="2"/>
      <c r="H20" s="2"/>
      <c r="I20" s="2"/>
      <c r="J20" s="2"/>
    </row>
    <row r="21" spans="1:10" x14ac:dyDescent="0.25">
      <c r="A21" s="33">
        <v>5</v>
      </c>
      <c r="B21" s="33" t="s">
        <v>25</v>
      </c>
      <c r="C21" s="33" t="s">
        <v>20</v>
      </c>
      <c r="D21" s="34">
        <v>546.5</v>
      </c>
      <c r="E21" s="35"/>
      <c r="F21" s="36">
        <f t="shared" si="0"/>
        <v>0</v>
      </c>
      <c r="G21" s="2"/>
      <c r="H21" s="2"/>
      <c r="I21" s="2"/>
      <c r="J21" s="2"/>
    </row>
    <row r="22" spans="1:10" x14ac:dyDescent="0.25">
      <c r="A22" s="33">
        <v>6</v>
      </c>
      <c r="B22" s="33" t="s">
        <v>26</v>
      </c>
      <c r="C22" s="33" t="s">
        <v>20</v>
      </c>
      <c r="D22" s="34">
        <v>435.44</v>
      </c>
      <c r="E22" s="35"/>
      <c r="F22" s="36">
        <f t="shared" si="0"/>
        <v>0</v>
      </c>
      <c r="G22" s="2"/>
      <c r="H22" s="2"/>
      <c r="I22" s="2"/>
      <c r="J22" s="2"/>
    </row>
    <row r="23" spans="1:10" x14ac:dyDescent="0.25">
      <c r="A23" s="33">
        <v>7</v>
      </c>
      <c r="B23" s="33" t="s">
        <v>27</v>
      </c>
      <c r="C23" s="33" t="s">
        <v>20</v>
      </c>
      <c r="D23" s="34">
        <v>274.70999999999998</v>
      </c>
      <c r="E23" s="35"/>
      <c r="F23" s="36">
        <f t="shared" si="0"/>
        <v>0</v>
      </c>
      <c r="G23" s="2"/>
      <c r="H23" s="2"/>
      <c r="I23" s="2"/>
      <c r="J23" s="2"/>
    </row>
    <row r="24" spans="1:10" x14ac:dyDescent="0.25">
      <c r="A24" s="33">
        <v>8</v>
      </c>
      <c r="B24" s="33" t="s">
        <v>28</v>
      </c>
      <c r="C24" s="33" t="s">
        <v>29</v>
      </c>
      <c r="D24" s="34">
        <v>23.22</v>
      </c>
      <c r="E24" s="35"/>
      <c r="F24" s="36">
        <f t="shared" si="0"/>
        <v>0</v>
      </c>
      <c r="G24" s="2"/>
      <c r="H24" s="2"/>
      <c r="I24" s="2"/>
      <c r="J24" s="2"/>
    </row>
    <row r="25" spans="1:10" x14ac:dyDescent="0.25">
      <c r="A25" s="33">
        <v>9</v>
      </c>
      <c r="B25" s="33" t="s">
        <v>30</v>
      </c>
      <c r="C25" s="33" t="s">
        <v>20</v>
      </c>
      <c r="D25" s="34">
        <v>6554.94</v>
      </c>
      <c r="E25" s="35"/>
      <c r="F25" s="36">
        <f t="shared" si="0"/>
        <v>0</v>
      </c>
      <c r="G25" s="2"/>
      <c r="H25" s="2"/>
      <c r="I25" s="2"/>
      <c r="J25" s="2"/>
    </row>
    <row r="26" spans="1:10" x14ac:dyDescent="0.25">
      <c r="A26" s="33">
        <v>10</v>
      </c>
      <c r="B26" s="33" t="s">
        <v>31</v>
      </c>
      <c r="C26" s="33" t="s">
        <v>32</v>
      </c>
      <c r="D26" s="34">
        <v>25.51</v>
      </c>
      <c r="E26" s="35"/>
      <c r="F26" s="36">
        <f t="shared" si="0"/>
        <v>0</v>
      </c>
      <c r="G26" s="2"/>
      <c r="H26" s="2"/>
      <c r="I26" s="2"/>
      <c r="J26" s="2"/>
    </row>
    <row r="27" spans="1:10" x14ac:dyDescent="0.25">
      <c r="A27" s="33">
        <v>11</v>
      </c>
      <c r="B27" s="33" t="s">
        <v>33</v>
      </c>
      <c r="C27" s="33" t="s">
        <v>29</v>
      </c>
      <c r="D27" s="34">
        <v>137.13999999999999</v>
      </c>
      <c r="E27" s="35"/>
      <c r="F27" s="36">
        <f t="shared" si="0"/>
        <v>0</v>
      </c>
      <c r="G27" s="2"/>
      <c r="H27" s="2"/>
      <c r="I27" s="2"/>
      <c r="J27" s="2"/>
    </row>
    <row r="28" spans="1:10" x14ac:dyDescent="0.25">
      <c r="A28" s="33">
        <v>12</v>
      </c>
      <c r="B28" s="33" t="s">
        <v>34</v>
      </c>
      <c r="C28" s="33" t="s">
        <v>22</v>
      </c>
      <c r="D28" s="34">
        <v>18.170000000000002</v>
      </c>
      <c r="E28" s="35"/>
      <c r="F28" s="36">
        <f t="shared" si="0"/>
        <v>0</v>
      </c>
      <c r="G28" s="2"/>
      <c r="H28" s="2"/>
      <c r="I28" s="2"/>
      <c r="J28" s="2"/>
    </row>
    <row r="29" spans="1:10" ht="25.7" customHeight="1" x14ac:dyDescent="0.25">
      <c r="A29" s="33">
        <v>13</v>
      </c>
      <c r="B29" s="33" t="s">
        <v>35</v>
      </c>
      <c r="C29" s="33" t="s">
        <v>36</v>
      </c>
      <c r="D29" s="34">
        <v>0.17</v>
      </c>
      <c r="E29" s="35"/>
      <c r="F29" s="36">
        <f t="shared" si="0"/>
        <v>0</v>
      </c>
      <c r="G29" s="2"/>
      <c r="H29" s="2"/>
      <c r="I29" s="2"/>
      <c r="J29" s="2"/>
    </row>
    <row r="30" spans="1:10" ht="25.7" customHeight="1" x14ac:dyDescent="0.25">
      <c r="A30" s="33">
        <v>14</v>
      </c>
      <c r="B30" s="33" t="s">
        <v>37</v>
      </c>
      <c r="C30" s="33" t="s">
        <v>36</v>
      </c>
      <c r="D30" s="34">
        <v>0.26</v>
      </c>
      <c r="E30" s="35"/>
      <c r="F30" s="36">
        <f t="shared" si="0"/>
        <v>0</v>
      </c>
      <c r="G30" s="2"/>
      <c r="H30" s="2"/>
      <c r="I30" s="2"/>
      <c r="J30" s="2"/>
    </row>
    <row r="31" spans="1:10" ht="25.7" customHeight="1" x14ac:dyDescent="0.25">
      <c r="A31" s="33">
        <v>15</v>
      </c>
      <c r="B31" s="33" t="s">
        <v>38</v>
      </c>
      <c r="C31" s="33" t="s">
        <v>39</v>
      </c>
      <c r="D31" s="34">
        <v>614.78</v>
      </c>
      <c r="E31" s="35"/>
      <c r="F31" s="36">
        <f t="shared" si="0"/>
        <v>0</v>
      </c>
      <c r="G31" s="2"/>
      <c r="H31" s="2"/>
      <c r="I31" s="2"/>
      <c r="J31" s="2"/>
    </row>
    <row r="32" spans="1:10" ht="25.7" customHeight="1" x14ac:dyDescent="0.25">
      <c r="A32" s="33">
        <v>16</v>
      </c>
      <c r="B32" s="33" t="s">
        <v>40</v>
      </c>
      <c r="C32" s="33" t="s">
        <v>39</v>
      </c>
      <c r="D32" s="34">
        <v>609.41999999999996</v>
      </c>
      <c r="E32" s="35"/>
      <c r="F32" s="36">
        <f t="shared" si="0"/>
        <v>0</v>
      </c>
      <c r="G32" s="2"/>
      <c r="H32" s="2"/>
      <c r="I32" s="2"/>
      <c r="J32" s="2"/>
    </row>
    <row r="33" spans="1:10" x14ac:dyDescent="0.25">
      <c r="A33" s="33">
        <v>17</v>
      </c>
      <c r="B33" s="33" t="s">
        <v>41</v>
      </c>
      <c r="C33" s="33" t="s">
        <v>29</v>
      </c>
      <c r="D33" s="34">
        <v>99.57</v>
      </c>
      <c r="E33" s="35"/>
      <c r="F33" s="36">
        <f t="shared" si="0"/>
        <v>0</v>
      </c>
      <c r="G33" s="2"/>
      <c r="H33" s="2"/>
      <c r="I33" s="2"/>
      <c r="J33" s="2"/>
    </row>
    <row r="34" spans="1:10" x14ac:dyDescent="0.25">
      <c r="A34" s="33">
        <v>18</v>
      </c>
      <c r="B34" s="33" t="s">
        <v>42</v>
      </c>
      <c r="C34" s="33" t="s">
        <v>32</v>
      </c>
      <c r="D34" s="34">
        <v>11.51</v>
      </c>
      <c r="E34" s="35"/>
      <c r="F34" s="36">
        <f t="shared" si="0"/>
        <v>0</v>
      </c>
      <c r="G34" s="2"/>
      <c r="H34" s="2"/>
      <c r="I34" s="2"/>
      <c r="J34" s="2"/>
    </row>
    <row r="35" spans="1:10" x14ac:dyDescent="0.25">
      <c r="A35" s="33">
        <v>19</v>
      </c>
      <c r="B35" s="33" t="s">
        <v>43</v>
      </c>
      <c r="C35" s="33" t="s">
        <v>32</v>
      </c>
      <c r="D35" s="34">
        <v>23.42</v>
      </c>
      <c r="E35" s="35"/>
      <c r="F35" s="36">
        <f t="shared" si="0"/>
        <v>0</v>
      </c>
      <c r="G35" s="2"/>
      <c r="H35" s="2"/>
      <c r="I35" s="2"/>
      <c r="J35" s="2"/>
    </row>
    <row r="36" spans="1:10" x14ac:dyDescent="0.25">
      <c r="A36" s="33">
        <v>20</v>
      </c>
      <c r="B36" s="33" t="s">
        <v>44</v>
      </c>
      <c r="C36" s="33" t="s">
        <v>32</v>
      </c>
      <c r="D36" s="34">
        <v>26.8</v>
      </c>
      <c r="E36" s="35"/>
      <c r="F36" s="36">
        <f t="shared" si="0"/>
        <v>0</v>
      </c>
      <c r="G36" s="2"/>
      <c r="H36" s="2"/>
      <c r="I36" s="2"/>
      <c r="J36" s="2"/>
    </row>
    <row r="37" spans="1:10" x14ac:dyDescent="0.25">
      <c r="A37" s="33">
        <v>21</v>
      </c>
      <c r="B37" s="33" t="s">
        <v>45</v>
      </c>
      <c r="C37" s="33" t="s">
        <v>36</v>
      </c>
      <c r="D37" s="34">
        <v>5.86</v>
      </c>
      <c r="E37" s="35"/>
      <c r="F37" s="36">
        <f t="shared" si="0"/>
        <v>0</v>
      </c>
      <c r="G37" s="2"/>
      <c r="H37" s="2"/>
      <c r="I37" s="2"/>
      <c r="J37" s="2"/>
    </row>
    <row r="38" spans="1:10" x14ac:dyDescent="0.25">
      <c r="A38" s="33">
        <v>22</v>
      </c>
      <c r="B38" s="33" t="s">
        <v>46</v>
      </c>
      <c r="C38" s="33" t="s">
        <v>22</v>
      </c>
      <c r="D38" s="34">
        <v>9.8800000000000008</v>
      </c>
      <c r="E38" s="35"/>
      <c r="F38" s="36">
        <f t="shared" si="0"/>
        <v>0</v>
      </c>
      <c r="G38" s="2"/>
      <c r="H38" s="2"/>
      <c r="I38" s="2"/>
      <c r="J38" s="2"/>
    </row>
    <row r="39" spans="1:10" x14ac:dyDescent="0.25">
      <c r="A39" s="33">
        <v>23</v>
      </c>
      <c r="B39" s="33" t="s">
        <v>47</v>
      </c>
      <c r="C39" s="33" t="s">
        <v>22</v>
      </c>
      <c r="D39" s="34">
        <v>12.29</v>
      </c>
      <c r="E39" s="35"/>
      <c r="F39" s="36">
        <f t="shared" si="0"/>
        <v>0</v>
      </c>
      <c r="G39" s="2"/>
      <c r="H39" s="2"/>
      <c r="I39" s="2"/>
      <c r="J39" s="2"/>
    </row>
    <row r="40" spans="1:10" x14ac:dyDescent="0.25">
      <c r="A40" s="33">
        <v>24</v>
      </c>
      <c r="B40" s="33" t="s">
        <v>48</v>
      </c>
      <c r="C40" s="33" t="s">
        <v>22</v>
      </c>
      <c r="D40" s="34">
        <v>9.07</v>
      </c>
      <c r="E40" s="35"/>
      <c r="F40" s="36">
        <f t="shared" si="0"/>
        <v>0</v>
      </c>
      <c r="G40" s="2"/>
      <c r="H40" s="2"/>
      <c r="I40" s="2"/>
      <c r="J40" s="2"/>
    </row>
    <row r="41" spans="1:10" x14ac:dyDescent="0.25">
      <c r="A41" s="33">
        <v>25</v>
      </c>
      <c r="B41" s="33" t="s">
        <v>49</v>
      </c>
      <c r="C41" s="33" t="s">
        <v>20</v>
      </c>
      <c r="D41" s="34">
        <v>1686.3</v>
      </c>
      <c r="E41" s="35"/>
      <c r="F41" s="36">
        <f t="shared" si="0"/>
        <v>0</v>
      </c>
      <c r="G41" s="2"/>
      <c r="H41" s="2"/>
      <c r="I41" s="2"/>
      <c r="J41" s="2"/>
    </row>
    <row r="42" spans="1:10" ht="20.100000000000001" customHeight="1" x14ac:dyDescent="0.25">
      <c r="A42" s="31">
        <v>1.2</v>
      </c>
      <c r="B42" s="31" t="s">
        <v>50</v>
      </c>
      <c r="C42" s="31"/>
      <c r="D42" s="31"/>
      <c r="E42" s="31"/>
      <c r="F42" s="31"/>
      <c r="G42" s="2"/>
      <c r="H42" s="2"/>
      <c r="I42" s="2"/>
      <c r="J42" s="2"/>
    </row>
    <row r="43" spans="1:10" x14ac:dyDescent="0.25">
      <c r="A43" s="33">
        <v>1</v>
      </c>
      <c r="B43" s="33" t="s">
        <v>51</v>
      </c>
      <c r="C43" s="33" t="s">
        <v>52</v>
      </c>
      <c r="D43" s="34">
        <v>10936.79</v>
      </c>
      <c r="E43" s="35"/>
      <c r="F43" s="36">
        <f t="shared" si="0"/>
        <v>0</v>
      </c>
      <c r="G43" s="2"/>
      <c r="H43" s="2"/>
      <c r="I43" s="2"/>
      <c r="J43" s="2"/>
    </row>
    <row r="44" spans="1:10" x14ac:dyDescent="0.25">
      <c r="A44" s="33">
        <v>2</v>
      </c>
      <c r="B44" s="33" t="s">
        <v>53</v>
      </c>
      <c r="C44" s="33" t="s">
        <v>52</v>
      </c>
      <c r="D44" s="34">
        <v>14186.26</v>
      </c>
      <c r="E44" s="35"/>
      <c r="F44" s="36">
        <f t="shared" si="0"/>
        <v>0</v>
      </c>
      <c r="G44" s="2"/>
      <c r="H44" s="2"/>
      <c r="I44" s="2"/>
      <c r="J44" s="2"/>
    </row>
    <row r="45" spans="1:10" x14ac:dyDescent="0.25">
      <c r="A45" s="33">
        <v>3</v>
      </c>
      <c r="B45" s="33" t="s">
        <v>54</v>
      </c>
      <c r="C45" s="33" t="s">
        <v>52</v>
      </c>
      <c r="D45" s="34">
        <v>21574.93</v>
      </c>
      <c r="E45" s="35"/>
      <c r="F45" s="36">
        <f t="shared" si="0"/>
        <v>0</v>
      </c>
      <c r="G45" s="2"/>
      <c r="H45" s="2"/>
      <c r="I45" s="2"/>
      <c r="J45" s="2"/>
    </row>
    <row r="46" spans="1:10" x14ac:dyDescent="0.25">
      <c r="A46" s="33">
        <v>4</v>
      </c>
      <c r="B46" s="33" t="s">
        <v>55</v>
      </c>
      <c r="C46" s="33" t="s">
        <v>52</v>
      </c>
      <c r="D46" s="34">
        <v>21397.15</v>
      </c>
      <c r="E46" s="35"/>
      <c r="F46" s="36">
        <f t="shared" si="0"/>
        <v>0</v>
      </c>
      <c r="G46" s="2"/>
      <c r="H46" s="2"/>
      <c r="I46" s="2"/>
      <c r="J46" s="2"/>
    </row>
    <row r="47" spans="1:10" x14ac:dyDescent="0.25">
      <c r="A47" s="33">
        <v>5</v>
      </c>
      <c r="B47" s="33" t="s">
        <v>56</v>
      </c>
      <c r="C47" s="33" t="s">
        <v>22</v>
      </c>
      <c r="D47" s="34">
        <v>2.46</v>
      </c>
      <c r="E47" s="35"/>
      <c r="F47" s="36">
        <f t="shared" si="0"/>
        <v>0</v>
      </c>
      <c r="G47" s="2"/>
      <c r="H47" s="2"/>
      <c r="I47" s="2"/>
      <c r="J47" s="2"/>
    </row>
    <row r="48" spans="1:10" x14ac:dyDescent="0.25">
      <c r="A48" s="33">
        <v>6</v>
      </c>
      <c r="B48" s="33" t="s">
        <v>57</v>
      </c>
      <c r="C48" s="33" t="s">
        <v>22</v>
      </c>
      <c r="D48" s="34">
        <v>3.93</v>
      </c>
      <c r="E48" s="35"/>
      <c r="F48" s="36">
        <f t="shared" si="0"/>
        <v>0</v>
      </c>
      <c r="G48" s="2"/>
      <c r="H48" s="2"/>
      <c r="I48" s="2"/>
      <c r="J48" s="2"/>
    </row>
    <row r="49" spans="1:10" x14ac:dyDescent="0.25">
      <c r="A49" s="33">
        <v>7</v>
      </c>
      <c r="B49" s="33" t="s">
        <v>58</v>
      </c>
      <c r="C49" s="33" t="s">
        <v>32</v>
      </c>
      <c r="D49" s="34">
        <v>9.77</v>
      </c>
      <c r="E49" s="35"/>
      <c r="F49" s="36">
        <f t="shared" si="0"/>
        <v>0</v>
      </c>
      <c r="G49" s="2"/>
      <c r="H49" s="2"/>
      <c r="I49" s="2"/>
      <c r="J49" s="2"/>
    </row>
    <row r="50" spans="1:10" x14ac:dyDescent="0.25">
      <c r="A50" s="33">
        <v>8</v>
      </c>
      <c r="B50" s="33" t="s">
        <v>59</v>
      </c>
      <c r="C50" s="33" t="s">
        <v>22</v>
      </c>
      <c r="D50" s="34">
        <v>7.76</v>
      </c>
      <c r="E50" s="35"/>
      <c r="F50" s="36">
        <f t="shared" si="0"/>
        <v>0</v>
      </c>
      <c r="G50" s="2"/>
      <c r="H50" s="2"/>
      <c r="I50" s="2"/>
      <c r="J50" s="2"/>
    </row>
    <row r="51" spans="1:10" x14ac:dyDescent="0.25">
      <c r="A51" s="33">
        <v>9</v>
      </c>
      <c r="B51" s="33" t="s">
        <v>60</v>
      </c>
      <c r="C51" s="33" t="s">
        <v>20</v>
      </c>
      <c r="D51" s="34">
        <v>10320.17</v>
      </c>
      <c r="E51" s="35"/>
      <c r="F51" s="36">
        <f t="shared" si="0"/>
        <v>0</v>
      </c>
      <c r="G51" s="2"/>
      <c r="H51" s="2"/>
      <c r="I51" s="2"/>
      <c r="J51" s="2"/>
    </row>
    <row r="52" spans="1:10" ht="23.25" x14ac:dyDescent="0.25">
      <c r="A52" s="33">
        <v>10</v>
      </c>
      <c r="B52" s="33" t="s">
        <v>61</v>
      </c>
      <c r="C52" s="33" t="s">
        <v>20</v>
      </c>
      <c r="D52" s="37" t="s">
        <v>62</v>
      </c>
      <c r="E52" s="35"/>
      <c r="F52" s="36"/>
      <c r="G52" s="2"/>
      <c r="H52" s="2"/>
      <c r="I52" s="2"/>
      <c r="J52" s="2"/>
    </row>
    <row r="53" spans="1:10" ht="20.100000000000001" customHeight="1" x14ac:dyDescent="0.25">
      <c r="A53" s="31">
        <v>1.3</v>
      </c>
      <c r="B53" s="31" t="s">
        <v>63</v>
      </c>
      <c r="C53" s="31"/>
      <c r="D53" s="31"/>
      <c r="E53" s="31"/>
      <c r="F53" s="31"/>
      <c r="G53" s="2"/>
      <c r="H53" s="2"/>
      <c r="I53" s="2"/>
      <c r="J53" s="2"/>
    </row>
    <row r="54" spans="1:10" x14ac:dyDescent="0.25">
      <c r="A54" s="33">
        <v>1</v>
      </c>
      <c r="B54" s="33" t="s">
        <v>64</v>
      </c>
      <c r="C54" s="33" t="s">
        <v>29</v>
      </c>
      <c r="D54" s="34">
        <v>6.15</v>
      </c>
      <c r="E54" s="35"/>
      <c r="F54" s="36">
        <f t="shared" si="0"/>
        <v>0</v>
      </c>
      <c r="G54" s="2"/>
      <c r="H54" s="2"/>
      <c r="J54" s="2"/>
    </row>
    <row r="55" spans="1:10" x14ac:dyDescent="0.25">
      <c r="A55" s="33">
        <v>2</v>
      </c>
      <c r="B55" s="33" t="s">
        <v>65</v>
      </c>
      <c r="C55" s="33" t="s">
        <v>29</v>
      </c>
      <c r="D55" s="34">
        <v>30.96</v>
      </c>
      <c r="E55" s="35"/>
      <c r="F55" s="36">
        <f t="shared" si="0"/>
        <v>0</v>
      </c>
      <c r="G55" s="2"/>
      <c r="H55" s="2"/>
      <c r="I55" s="2"/>
      <c r="J55" s="2"/>
    </row>
    <row r="56" spans="1:10" x14ac:dyDescent="0.25">
      <c r="A56" s="33">
        <v>3</v>
      </c>
      <c r="B56" s="33" t="s">
        <v>66</v>
      </c>
      <c r="C56" s="33" t="s">
        <v>29</v>
      </c>
      <c r="D56" s="34">
        <v>28.05</v>
      </c>
      <c r="E56" s="35"/>
      <c r="F56" s="36">
        <f t="shared" si="0"/>
        <v>0</v>
      </c>
      <c r="G56" s="2"/>
      <c r="H56" s="2"/>
      <c r="I56" s="2"/>
      <c r="J56" s="2"/>
    </row>
    <row r="57" spans="1:10" x14ac:dyDescent="0.25">
      <c r="A57" s="33">
        <v>4</v>
      </c>
      <c r="B57" s="33" t="s">
        <v>67</v>
      </c>
      <c r="C57" s="33" t="s">
        <v>29</v>
      </c>
      <c r="D57" s="34">
        <v>39.31</v>
      </c>
      <c r="E57" s="35"/>
      <c r="F57" s="36">
        <f t="shared" si="0"/>
        <v>0</v>
      </c>
      <c r="G57" s="2"/>
      <c r="H57" s="2"/>
      <c r="I57" s="2"/>
      <c r="J57" s="2"/>
    </row>
    <row r="58" spans="1:10" x14ac:dyDescent="0.25">
      <c r="A58" s="33">
        <v>5</v>
      </c>
      <c r="B58" s="33" t="s">
        <v>68</v>
      </c>
      <c r="C58" s="33" t="s">
        <v>29</v>
      </c>
      <c r="D58" s="34">
        <v>114.7</v>
      </c>
      <c r="E58" s="35"/>
      <c r="F58" s="36">
        <f t="shared" si="0"/>
        <v>0</v>
      </c>
      <c r="G58" s="2"/>
      <c r="H58" s="2"/>
      <c r="I58" s="2"/>
      <c r="J58" s="2"/>
    </row>
    <row r="59" spans="1:10" x14ac:dyDescent="0.25">
      <c r="A59" s="33">
        <v>6</v>
      </c>
      <c r="B59" s="33" t="s">
        <v>69</v>
      </c>
      <c r="C59" s="33" t="s">
        <v>29</v>
      </c>
      <c r="D59" s="34">
        <v>58.96</v>
      </c>
      <c r="E59" s="35"/>
      <c r="F59" s="36">
        <f t="shared" si="0"/>
        <v>0</v>
      </c>
      <c r="G59" s="2"/>
      <c r="H59" s="2"/>
      <c r="I59" s="2"/>
      <c r="J59" s="2"/>
    </row>
    <row r="60" spans="1:10" ht="20.100000000000001" customHeight="1" x14ac:dyDescent="0.25">
      <c r="A60" s="31">
        <v>2.1</v>
      </c>
      <c r="B60" s="31" t="s">
        <v>70</v>
      </c>
      <c r="C60" s="31"/>
      <c r="D60" s="31"/>
      <c r="E60" s="31"/>
      <c r="F60" s="31"/>
      <c r="G60" s="2"/>
      <c r="H60" s="2"/>
      <c r="I60" s="2"/>
      <c r="J60" s="2"/>
    </row>
    <row r="61" spans="1:10" x14ac:dyDescent="0.25">
      <c r="A61" s="33">
        <v>1</v>
      </c>
      <c r="B61" s="33" t="s">
        <v>71</v>
      </c>
      <c r="C61" s="33" t="s">
        <v>29</v>
      </c>
      <c r="D61" s="34">
        <v>81.99</v>
      </c>
      <c r="E61" s="38"/>
      <c r="F61" s="36">
        <f t="shared" si="0"/>
        <v>0</v>
      </c>
      <c r="G61" s="2"/>
      <c r="H61" s="2"/>
      <c r="I61" s="2"/>
      <c r="J61" s="2"/>
    </row>
    <row r="62" spans="1:10" x14ac:dyDescent="0.25">
      <c r="A62" s="33">
        <v>2</v>
      </c>
      <c r="B62" s="33" t="s">
        <v>72</v>
      </c>
      <c r="C62" s="33" t="s">
        <v>32</v>
      </c>
      <c r="D62" s="34">
        <v>3.28</v>
      </c>
      <c r="E62" s="38"/>
      <c r="F62" s="36">
        <f t="shared" si="0"/>
        <v>0</v>
      </c>
      <c r="G62" s="2"/>
      <c r="H62" s="2"/>
      <c r="I62" s="2"/>
      <c r="J62" s="2"/>
    </row>
    <row r="63" spans="1:10" x14ac:dyDescent="0.25">
      <c r="A63" s="33">
        <v>3</v>
      </c>
      <c r="B63" s="33" t="s">
        <v>73</v>
      </c>
      <c r="C63" s="33" t="s">
        <v>29</v>
      </c>
      <c r="D63" s="34">
        <v>108.73</v>
      </c>
      <c r="E63" s="38"/>
      <c r="F63" s="36">
        <f t="shared" si="0"/>
        <v>0</v>
      </c>
      <c r="G63" s="2"/>
      <c r="H63" s="2"/>
      <c r="I63" s="2"/>
      <c r="J63" s="2"/>
    </row>
    <row r="64" spans="1:10" x14ac:dyDescent="0.25">
      <c r="A64" s="33">
        <v>4</v>
      </c>
      <c r="B64" s="33" t="s">
        <v>74</v>
      </c>
      <c r="C64" s="33" t="s">
        <v>29</v>
      </c>
      <c r="D64" s="34">
        <v>135.1</v>
      </c>
      <c r="E64" s="38"/>
      <c r="F64" s="36">
        <f t="shared" si="0"/>
        <v>0</v>
      </c>
      <c r="G64" s="2"/>
      <c r="H64" s="2"/>
      <c r="I64" s="2"/>
      <c r="J64" s="2"/>
    </row>
    <row r="65" spans="1:10" x14ac:dyDescent="0.25">
      <c r="A65" s="33">
        <v>5</v>
      </c>
      <c r="B65" s="33" t="s">
        <v>75</v>
      </c>
      <c r="C65" s="33" t="s">
        <v>22</v>
      </c>
      <c r="D65" s="34">
        <v>13.5</v>
      </c>
      <c r="E65" s="38"/>
      <c r="F65" s="36">
        <f t="shared" si="0"/>
        <v>0</v>
      </c>
      <c r="G65" s="2"/>
      <c r="H65" s="2"/>
      <c r="I65" s="2"/>
      <c r="J65" s="2"/>
    </row>
    <row r="66" spans="1:10" x14ac:dyDescent="0.25">
      <c r="A66" s="33">
        <v>6</v>
      </c>
      <c r="B66" s="33" t="s">
        <v>76</v>
      </c>
      <c r="C66" s="33" t="s">
        <v>22</v>
      </c>
      <c r="D66" s="34">
        <v>44.43</v>
      </c>
      <c r="E66" s="38"/>
      <c r="F66" s="36">
        <f t="shared" si="0"/>
        <v>0</v>
      </c>
      <c r="G66" s="2"/>
      <c r="H66" s="2"/>
      <c r="I66" s="2"/>
      <c r="J66" s="2"/>
    </row>
    <row r="67" spans="1:10" x14ac:dyDescent="0.25">
      <c r="A67" s="33">
        <v>7</v>
      </c>
      <c r="B67" s="33" t="s">
        <v>77</v>
      </c>
      <c r="C67" s="33" t="s">
        <v>32</v>
      </c>
      <c r="D67" s="34">
        <v>2.19</v>
      </c>
      <c r="E67" s="38"/>
      <c r="F67" s="36">
        <f t="shared" si="0"/>
        <v>0</v>
      </c>
      <c r="G67" s="2"/>
      <c r="H67" s="2"/>
      <c r="I67" s="2"/>
      <c r="J67" s="2"/>
    </row>
    <row r="68" spans="1:10" ht="20.100000000000001" customHeight="1" x14ac:dyDescent="0.25">
      <c r="A68" s="33">
        <v>8</v>
      </c>
      <c r="B68" s="33" t="s">
        <v>78</v>
      </c>
      <c r="C68" s="33" t="s">
        <v>39</v>
      </c>
      <c r="D68" s="34">
        <v>104.49</v>
      </c>
      <c r="E68" s="38"/>
      <c r="F68" s="36">
        <f t="shared" si="0"/>
        <v>0</v>
      </c>
      <c r="G68" s="2"/>
      <c r="H68" s="2"/>
      <c r="I68" s="2"/>
      <c r="J68" s="2"/>
    </row>
    <row r="69" spans="1:10" ht="20.100000000000001" customHeight="1" x14ac:dyDescent="0.25">
      <c r="A69" s="33">
        <v>9</v>
      </c>
      <c r="B69" s="33" t="s">
        <v>79</v>
      </c>
      <c r="C69" s="33" t="s">
        <v>39</v>
      </c>
      <c r="D69" s="34">
        <v>119.24</v>
      </c>
      <c r="E69" s="38"/>
      <c r="F69" s="36">
        <f t="shared" si="0"/>
        <v>0</v>
      </c>
      <c r="G69" s="2"/>
      <c r="H69" s="2"/>
      <c r="I69" s="2"/>
      <c r="J69" s="2"/>
    </row>
    <row r="70" spans="1:10" ht="20.100000000000001" customHeight="1" x14ac:dyDescent="0.25">
      <c r="A70" s="33">
        <v>10</v>
      </c>
      <c r="B70" s="33" t="s">
        <v>80</v>
      </c>
      <c r="C70" s="33" t="s">
        <v>39</v>
      </c>
      <c r="D70" s="34">
        <v>131.53</v>
      </c>
      <c r="E70" s="38"/>
      <c r="F70" s="36">
        <f t="shared" si="0"/>
        <v>0</v>
      </c>
      <c r="G70" s="2"/>
      <c r="H70" s="2"/>
      <c r="I70" s="2"/>
      <c r="J70" s="2"/>
    </row>
    <row r="71" spans="1:10" ht="20.100000000000001" customHeight="1" x14ac:dyDescent="0.25">
      <c r="A71" s="33">
        <v>11</v>
      </c>
      <c r="B71" s="33" t="s">
        <v>81</v>
      </c>
      <c r="C71" s="33" t="s">
        <v>29</v>
      </c>
      <c r="D71" s="34">
        <v>503.49</v>
      </c>
      <c r="E71" s="38"/>
      <c r="F71" s="36">
        <f t="shared" si="0"/>
        <v>0</v>
      </c>
      <c r="G71" s="2"/>
      <c r="H71" s="2"/>
      <c r="I71" s="2"/>
      <c r="J71" s="2"/>
    </row>
    <row r="72" spans="1:10" x14ac:dyDescent="0.25">
      <c r="A72" s="33">
        <v>12</v>
      </c>
      <c r="B72" s="33" t="s">
        <v>82</v>
      </c>
      <c r="C72" s="33" t="s">
        <v>32</v>
      </c>
      <c r="D72" s="34">
        <v>7.9</v>
      </c>
      <c r="E72" s="38"/>
      <c r="F72" s="36">
        <f t="shared" si="0"/>
        <v>0</v>
      </c>
      <c r="G72" s="2"/>
      <c r="H72" s="2"/>
      <c r="I72" s="2"/>
      <c r="J72" s="2"/>
    </row>
    <row r="73" spans="1:10" x14ac:dyDescent="0.25">
      <c r="A73" s="33">
        <v>13</v>
      </c>
      <c r="B73" s="33" t="s">
        <v>83</v>
      </c>
      <c r="C73" s="33" t="s">
        <v>29</v>
      </c>
      <c r="D73" s="34">
        <v>412.34</v>
      </c>
      <c r="E73" s="38"/>
      <c r="F73" s="36">
        <f t="shared" si="0"/>
        <v>0</v>
      </c>
      <c r="G73" s="2"/>
      <c r="H73" s="2"/>
      <c r="I73" s="2"/>
      <c r="J73" s="2"/>
    </row>
    <row r="74" spans="1:10" x14ac:dyDescent="0.25">
      <c r="A74" s="33">
        <v>14</v>
      </c>
      <c r="B74" s="33" t="s">
        <v>84</v>
      </c>
      <c r="C74" s="33" t="s">
        <v>32</v>
      </c>
      <c r="D74" s="34">
        <v>116.3</v>
      </c>
      <c r="E74" s="38"/>
      <c r="F74" s="36">
        <f t="shared" si="0"/>
        <v>0</v>
      </c>
      <c r="G74" s="2"/>
      <c r="H74" s="2"/>
      <c r="I74" s="2"/>
      <c r="J74" s="2"/>
    </row>
    <row r="75" spans="1:10" x14ac:dyDescent="0.25">
      <c r="A75" s="33">
        <v>15</v>
      </c>
      <c r="B75" s="33" t="s">
        <v>85</v>
      </c>
      <c r="C75" s="33" t="s">
        <v>32</v>
      </c>
      <c r="D75" s="34">
        <v>153.66</v>
      </c>
      <c r="E75" s="38"/>
      <c r="F75" s="36">
        <f t="shared" si="0"/>
        <v>0</v>
      </c>
      <c r="G75" s="2"/>
      <c r="H75" s="2"/>
      <c r="I75" s="2"/>
      <c r="J75" s="2"/>
    </row>
    <row r="76" spans="1:10" x14ac:dyDescent="0.25">
      <c r="A76" s="33">
        <v>16</v>
      </c>
      <c r="B76" s="33" t="s">
        <v>86</v>
      </c>
      <c r="C76" s="33" t="s">
        <v>22</v>
      </c>
      <c r="D76" s="34">
        <v>48</v>
      </c>
      <c r="E76" s="38"/>
      <c r="F76" s="36">
        <f t="shared" si="0"/>
        <v>0</v>
      </c>
      <c r="G76" s="2"/>
      <c r="H76" s="2"/>
      <c r="I76" s="2"/>
      <c r="J76" s="2"/>
    </row>
    <row r="77" spans="1:10" x14ac:dyDescent="0.25">
      <c r="A77" s="33">
        <v>17</v>
      </c>
      <c r="B77" s="33" t="s">
        <v>87</v>
      </c>
      <c r="C77" s="33" t="s">
        <v>22</v>
      </c>
      <c r="D77" s="34">
        <v>53.11</v>
      </c>
      <c r="E77" s="38"/>
      <c r="F77" s="36">
        <f t="shared" si="0"/>
        <v>0</v>
      </c>
      <c r="G77" s="2"/>
      <c r="H77" s="2"/>
      <c r="I77" s="2"/>
      <c r="J77" s="2"/>
    </row>
    <row r="78" spans="1:10" x14ac:dyDescent="0.25">
      <c r="A78" s="33">
        <v>18</v>
      </c>
      <c r="B78" s="33" t="s">
        <v>88</v>
      </c>
      <c r="C78" s="33" t="s">
        <v>36</v>
      </c>
      <c r="D78" s="34">
        <v>16.59</v>
      </c>
      <c r="E78" s="38"/>
      <c r="F78" s="36">
        <f t="shared" si="0"/>
        <v>0</v>
      </c>
      <c r="G78" s="2"/>
      <c r="H78" s="2"/>
      <c r="I78" s="2"/>
      <c r="J78" s="2"/>
    </row>
    <row r="79" spans="1:10" x14ac:dyDescent="0.25">
      <c r="A79" s="33">
        <v>19</v>
      </c>
      <c r="B79" s="33" t="s">
        <v>89</v>
      </c>
      <c r="C79" s="33" t="s">
        <v>32</v>
      </c>
      <c r="D79" s="34">
        <v>87.35</v>
      </c>
      <c r="E79" s="38"/>
      <c r="F79" s="36">
        <f t="shared" si="0"/>
        <v>0</v>
      </c>
      <c r="G79" s="2"/>
      <c r="H79" s="2"/>
      <c r="I79" s="2"/>
      <c r="J79" s="2"/>
    </row>
    <row r="80" spans="1:10" x14ac:dyDescent="0.25">
      <c r="A80" s="33">
        <v>20</v>
      </c>
      <c r="B80" s="33" t="s">
        <v>90</v>
      </c>
      <c r="C80" s="33" t="s">
        <v>29</v>
      </c>
      <c r="D80" s="34">
        <v>98.98</v>
      </c>
      <c r="E80" s="38"/>
      <c r="F80" s="36">
        <f t="shared" si="0"/>
        <v>0</v>
      </c>
      <c r="G80" s="2"/>
      <c r="H80" s="2"/>
      <c r="I80" s="2"/>
      <c r="J80" s="2"/>
    </row>
    <row r="81" spans="1:10" x14ac:dyDescent="0.25">
      <c r="A81" s="33">
        <v>21</v>
      </c>
      <c r="B81" s="33" t="s">
        <v>91</v>
      </c>
      <c r="C81" s="33" t="s">
        <v>20</v>
      </c>
      <c r="D81" s="34">
        <v>3073.14</v>
      </c>
      <c r="E81" s="38"/>
      <c r="F81" s="36">
        <f t="shared" si="0"/>
        <v>0</v>
      </c>
      <c r="G81" s="2"/>
      <c r="H81" s="2"/>
      <c r="I81" s="2"/>
      <c r="J81" s="2"/>
    </row>
    <row r="82" spans="1:10" x14ac:dyDescent="0.25">
      <c r="A82" s="33">
        <v>22</v>
      </c>
      <c r="B82" s="33" t="s">
        <v>92</v>
      </c>
      <c r="C82" s="33" t="s">
        <v>20</v>
      </c>
      <c r="D82" s="34">
        <v>812.22</v>
      </c>
      <c r="E82" s="38"/>
      <c r="F82" s="36">
        <f t="shared" ref="F82:F114" si="1">D82*E82</f>
        <v>0</v>
      </c>
      <c r="G82" s="2"/>
      <c r="H82" s="2"/>
      <c r="I82" s="2"/>
      <c r="J82" s="2"/>
    </row>
    <row r="83" spans="1:10" x14ac:dyDescent="0.25">
      <c r="A83" s="33">
        <v>23</v>
      </c>
      <c r="B83" s="33" t="s">
        <v>93</v>
      </c>
      <c r="C83" s="33" t="s">
        <v>20</v>
      </c>
      <c r="D83" s="34">
        <v>201.85</v>
      </c>
      <c r="E83" s="38"/>
      <c r="F83" s="36">
        <f t="shared" si="1"/>
        <v>0</v>
      </c>
      <c r="G83" s="2"/>
      <c r="H83" s="2"/>
      <c r="I83" s="2"/>
      <c r="J83" s="2"/>
    </row>
    <row r="84" spans="1:10" x14ac:dyDescent="0.25">
      <c r="A84" s="33">
        <v>24</v>
      </c>
      <c r="B84" s="33" t="s">
        <v>94</v>
      </c>
      <c r="C84" s="33" t="s">
        <v>20</v>
      </c>
      <c r="D84" s="34">
        <v>307.31</v>
      </c>
      <c r="E84" s="38"/>
      <c r="F84" s="36">
        <f t="shared" si="1"/>
        <v>0</v>
      </c>
      <c r="G84" s="2"/>
      <c r="H84" s="2"/>
      <c r="I84" s="2"/>
      <c r="J84" s="2"/>
    </row>
    <row r="85" spans="1:10" x14ac:dyDescent="0.25">
      <c r="A85" s="33">
        <v>25</v>
      </c>
      <c r="B85" s="33" t="s">
        <v>95</v>
      </c>
      <c r="C85" s="33" t="s">
        <v>20</v>
      </c>
      <c r="D85" s="34">
        <v>515.05999999999995</v>
      </c>
      <c r="E85" s="38"/>
      <c r="F85" s="36">
        <f t="shared" si="1"/>
        <v>0</v>
      </c>
      <c r="G85" s="2"/>
      <c r="H85" s="2"/>
      <c r="I85" s="2"/>
      <c r="J85" s="2"/>
    </row>
    <row r="86" spans="1:10" x14ac:dyDescent="0.25">
      <c r="A86" s="33">
        <v>26</v>
      </c>
      <c r="B86" s="33" t="s">
        <v>96</v>
      </c>
      <c r="C86" s="33" t="s">
        <v>20</v>
      </c>
      <c r="D86" s="34">
        <v>338.05</v>
      </c>
      <c r="E86" s="38"/>
      <c r="F86" s="36">
        <f t="shared" si="1"/>
        <v>0</v>
      </c>
      <c r="G86" s="2"/>
      <c r="H86" s="2"/>
      <c r="I86" s="2"/>
      <c r="J86" s="2"/>
    </row>
    <row r="87" spans="1:10" x14ac:dyDescent="0.25">
      <c r="A87" s="33">
        <v>27</v>
      </c>
      <c r="B87" s="33" t="s">
        <v>97</v>
      </c>
      <c r="C87" s="33" t="s">
        <v>20</v>
      </c>
      <c r="D87" s="34">
        <v>338.05</v>
      </c>
      <c r="E87" s="38"/>
      <c r="F87" s="36">
        <f t="shared" si="1"/>
        <v>0</v>
      </c>
      <c r="G87" s="2"/>
      <c r="H87" s="2"/>
      <c r="I87" s="2"/>
      <c r="J87" s="2"/>
    </row>
    <row r="88" spans="1:10" x14ac:dyDescent="0.25">
      <c r="A88" s="33">
        <v>28</v>
      </c>
      <c r="B88" s="33" t="s">
        <v>98</v>
      </c>
      <c r="C88" s="33" t="s">
        <v>20</v>
      </c>
      <c r="D88" s="34">
        <v>119.41</v>
      </c>
      <c r="E88" s="38"/>
      <c r="F88" s="36">
        <f t="shared" si="1"/>
        <v>0</v>
      </c>
      <c r="G88" s="2"/>
      <c r="H88" s="2"/>
      <c r="I88" s="2"/>
      <c r="J88" s="2"/>
    </row>
    <row r="89" spans="1:10" x14ac:dyDescent="0.25">
      <c r="A89" s="33">
        <v>29</v>
      </c>
      <c r="B89" s="33" t="s">
        <v>99</v>
      </c>
      <c r="C89" s="33" t="s">
        <v>22</v>
      </c>
      <c r="D89" s="34">
        <v>1.58</v>
      </c>
      <c r="E89" s="38"/>
      <c r="F89" s="36">
        <f t="shared" si="1"/>
        <v>0</v>
      </c>
      <c r="G89" s="2"/>
      <c r="H89" s="2"/>
      <c r="I89" s="2"/>
      <c r="J89" s="2"/>
    </row>
    <row r="90" spans="1:10" x14ac:dyDescent="0.25">
      <c r="A90" s="33">
        <v>30</v>
      </c>
      <c r="B90" s="33" t="s">
        <v>100</v>
      </c>
      <c r="C90" s="33" t="s">
        <v>22</v>
      </c>
      <c r="D90" s="34">
        <v>0.74</v>
      </c>
      <c r="E90" s="38"/>
      <c r="F90" s="36">
        <f t="shared" si="1"/>
        <v>0</v>
      </c>
      <c r="G90" s="2"/>
      <c r="H90" s="2"/>
      <c r="I90" s="2"/>
      <c r="J90" s="2"/>
    </row>
    <row r="91" spans="1:10" x14ac:dyDescent="0.25">
      <c r="A91" s="33">
        <v>31</v>
      </c>
      <c r="B91" s="33" t="s">
        <v>101</v>
      </c>
      <c r="C91" s="33" t="s">
        <v>22</v>
      </c>
      <c r="D91" s="34">
        <v>0.92</v>
      </c>
      <c r="E91" s="38"/>
      <c r="F91" s="36">
        <f t="shared" si="1"/>
        <v>0</v>
      </c>
      <c r="G91" s="2"/>
      <c r="H91" s="2"/>
      <c r="I91" s="2"/>
      <c r="J91" s="2"/>
    </row>
    <row r="92" spans="1:10" x14ac:dyDescent="0.25">
      <c r="A92" s="33">
        <v>32</v>
      </c>
      <c r="B92" s="33" t="s">
        <v>102</v>
      </c>
      <c r="C92" s="33" t="s">
        <v>22</v>
      </c>
      <c r="D92" s="34">
        <v>0.85</v>
      </c>
      <c r="E92" s="38"/>
      <c r="F92" s="36">
        <f t="shared" si="1"/>
        <v>0</v>
      </c>
      <c r="G92" s="2"/>
      <c r="H92" s="2"/>
      <c r="I92" s="2"/>
      <c r="J92" s="2"/>
    </row>
    <row r="93" spans="1:10" x14ac:dyDescent="0.25">
      <c r="A93" s="33">
        <v>33</v>
      </c>
      <c r="B93" s="33" t="s">
        <v>103</v>
      </c>
      <c r="C93" s="33" t="s">
        <v>22</v>
      </c>
      <c r="D93" s="34">
        <v>1.3</v>
      </c>
      <c r="E93" s="38"/>
      <c r="F93" s="36">
        <f t="shared" si="1"/>
        <v>0</v>
      </c>
      <c r="G93" s="2"/>
      <c r="H93" s="2"/>
      <c r="I93" s="2"/>
      <c r="J93" s="2"/>
    </row>
    <row r="94" spans="1:10" x14ac:dyDescent="0.25">
      <c r="A94" s="33">
        <v>34</v>
      </c>
      <c r="B94" s="33" t="s">
        <v>104</v>
      </c>
      <c r="C94" s="33" t="s">
        <v>22</v>
      </c>
      <c r="D94" s="34">
        <v>2.2000000000000002</v>
      </c>
      <c r="E94" s="38"/>
      <c r="F94" s="36">
        <f t="shared" si="1"/>
        <v>0</v>
      </c>
      <c r="G94" s="2"/>
      <c r="H94" s="2"/>
      <c r="I94" s="2"/>
      <c r="J94" s="2"/>
    </row>
    <row r="95" spans="1:10" x14ac:dyDescent="0.25">
      <c r="A95" s="33">
        <v>35</v>
      </c>
      <c r="B95" s="33" t="s">
        <v>105</v>
      </c>
      <c r="C95" s="33" t="s">
        <v>22</v>
      </c>
      <c r="D95" s="34">
        <v>5.53</v>
      </c>
      <c r="E95" s="38"/>
      <c r="F95" s="36">
        <f t="shared" si="1"/>
        <v>0</v>
      </c>
      <c r="G95" s="2"/>
      <c r="H95" s="2"/>
      <c r="I95" s="2"/>
      <c r="J95" s="2"/>
    </row>
    <row r="96" spans="1:10" x14ac:dyDescent="0.25">
      <c r="A96" s="33">
        <v>36</v>
      </c>
      <c r="B96" s="33" t="s">
        <v>106</v>
      </c>
      <c r="C96" s="33" t="s">
        <v>22</v>
      </c>
      <c r="D96" s="34">
        <v>8.24</v>
      </c>
      <c r="E96" s="38"/>
      <c r="F96" s="36">
        <f t="shared" si="1"/>
        <v>0</v>
      </c>
      <c r="G96" s="2"/>
      <c r="H96" s="2"/>
      <c r="I96" s="2"/>
      <c r="J96" s="2"/>
    </row>
    <row r="97" spans="1:10" x14ac:dyDescent="0.25">
      <c r="A97" s="33">
        <v>37</v>
      </c>
      <c r="B97" s="33" t="s">
        <v>107</v>
      </c>
      <c r="C97" s="33" t="s">
        <v>22</v>
      </c>
      <c r="D97" s="34">
        <v>10.33</v>
      </c>
      <c r="E97" s="38"/>
      <c r="F97" s="36">
        <f t="shared" si="1"/>
        <v>0</v>
      </c>
      <c r="G97" s="2"/>
      <c r="H97" s="2"/>
      <c r="I97" s="2"/>
      <c r="J97" s="2"/>
    </row>
    <row r="98" spans="1:10" x14ac:dyDescent="0.25">
      <c r="A98" s="33">
        <v>38</v>
      </c>
      <c r="B98" s="33" t="s">
        <v>108</v>
      </c>
      <c r="C98" s="33" t="s">
        <v>22</v>
      </c>
      <c r="D98" s="34">
        <v>7.9</v>
      </c>
      <c r="E98" s="38"/>
      <c r="F98" s="36">
        <f t="shared" si="1"/>
        <v>0</v>
      </c>
      <c r="G98" s="2"/>
      <c r="H98" s="2"/>
      <c r="I98" s="2"/>
      <c r="J98" s="2"/>
    </row>
    <row r="99" spans="1:10" x14ac:dyDescent="0.25">
      <c r="A99" s="33">
        <v>39</v>
      </c>
      <c r="B99" s="33" t="s">
        <v>109</v>
      </c>
      <c r="C99" s="33" t="s">
        <v>22</v>
      </c>
      <c r="D99" s="34">
        <v>8.6</v>
      </c>
      <c r="E99" s="38"/>
      <c r="F99" s="36">
        <f t="shared" si="1"/>
        <v>0</v>
      </c>
      <c r="G99" s="2"/>
      <c r="H99" s="2"/>
      <c r="I99" s="2"/>
      <c r="J99" s="2"/>
    </row>
    <row r="100" spans="1:10" x14ac:dyDescent="0.25">
      <c r="A100" s="33">
        <v>40</v>
      </c>
      <c r="B100" s="33" t="s">
        <v>110</v>
      </c>
      <c r="C100" s="33" t="s">
        <v>22</v>
      </c>
      <c r="D100" s="34">
        <v>11.06</v>
      </c>
      <c r="E100" s="38"/>
      <c r="F100" s="36">
        <f t="shared" si="1"/>
        <v>0</v>
      </c>
      <c r="G100" s="2"/>
      <c r="H100" s="2"/>
      <c r="I100" s="2"/>
      <c r="J100" s="2"/>
    </row>
    <row r="101" spans="1:10" x14ac:dyDescent="0.25">
      <c r="A101" s="33">
        <v>41</v>
      </c>
      <c r="B101" s="33" t="s">
        <v>111</v>
      </c>
      <c r="C101" s="33" t="s">
        <v>22</v>
      </c>
      <c r="D101" s="34">
        <v>4</v>
      </c>
      <c r="E101" s="38"/>
      <c r="F101" s="36">
        <f t="shared" si="1"/>
        <v>0</v>
      </c>
      <c r="G101" s="2"/>
      <c r="H101" s="2"/>
      <c r="I101" s="2"/>
      <c r="J101" s="2"/>
    </row>
    <row r="102" spans="1:10" x14ac:dyDescent="0.25">
      <c r="A102" s="33">
        <v>42</v>
      </c>
      <c r="B102" s="33" t="s">
        <v>112</v>
      </c>
      <c r="C102" s="33" t="s">
        <v>22</v>
      </c>
      <c r="D102" s="34">
        <v>16.59</v>
      </c>
      <c r="E102" s="38"/>
      <c r="F102" s="36">
        <f t="shared" si="1"/>
        <v>0</v>
      </c>
      <c r="G102" s="2"/>
      <c r="H102" s="2"/>
      <c r="I102" s="2"/>
      <c r="J102" s="2"/>
    </row>
    <row r="103" spans="1:10" x14ac:dyDescent="0.25">
      <c r="A103" s="33">
        <v>43</v>
      </c>
      <c r="B103" s="33" t="s">
        <v>113</v>
      </c>
      <c r="C103" s="33" t="s">
        <v>22</v>
      </c>
      <c r="D103" s="34">
        <v>27.66</v>
      </c>
      <c r="E103" s="38"/>
      <c r="F103" s="36">
        <f t="shared" si="1"/>
        <v>0</v>
      </c>
      <c r="G103" s="2"/>
      <c r="H103" s="2"/>
      <c r="I103" s="2"/>
      <c r="J103" s="2"/>
    </row>
    <row r="104" spans="1:10" x14ac:dyDescent="0.25">
      <c r="A104" s="33">
        <v>44</v>
      </c>
      <c r="B104" s="33" t="s">
        <v>114</v>
      </c>
      <c r="C104" s="33" t="s">
        <v>20</v>
      </c>
      <c r="D104" s="34">
        <v>337.51</v>
      </c>
      <c r="E104" s="38"/>
      <c r="F104" s="36">
        <f t="shared" si="1"/>
        <v>0</v>
      </c>
      <c r="G104" s="2"/>
      <c r="H104" s="2"/>
      <c r="I104" s="2"/>
      <c r="J104" s="2"/>
    </row>
    <row r="105" spans="1:10" ht="21" customHeight="1" x14ac:dyDescent="0.25">
      <c r="A105" s="33">
        <v>45</v>
      </c>
      <c r="B105" s="33" t="s">
        <v>115</v>
      </c>
      <c r="C105" s="33" t="s">
        <v>36</v>
      </c>
      <c r="D105" s="34">
        <v>55.32</v>
      </c>
      <c r="E105" s="38"/>
      <c r="F105" s="36">
        <f t="shared" si="1"/>
        <v>0</v>
      </c>
      <c r="G105" s="2"/>
      <c r="H105" s="2"/>
      <c r="I105" s="2"/>
      <c r="J105" s="2"/>
    </row>
    <row r="106" spans="1:10" ht="21" customHeight="1" x14ac:dyDescent="0.25">
      <c r="A106" s="33">
        <v>46</v>
      </c>
      <c r="B106" s="33" t="s">
        <v>116</v>
      </c>
      <c r="C106" s="33" t="s">
        <v>22</v>
      </c>
      <c r="D106" s="34">
        <v>162.25</v>
      </c>
      <c r="E106" s="38"/>
      <c r="F106" s="36">
        <f t="shared" si="1"/>
        <v>0</v>
      </c>
      <c r="G106" s="2"/>
      <c r="H106" s="2"/>
      <c r="I106" s="2"/>
      <c r="J106" s="2"/>
    </row>
    <row r="107" spans="1:10" x14ac:dyDescent="0.25">
      <c r="A107" s="33">
        <v>47</v>
      </c>
      <c r="B107" s="33" t="s">
        <v>117</v>
      </c>
      <c r="C107" s="33" t="s">
        <v>20</v>
      </c>
      <c r="D107" s="34">
        <v>491.07</v>
      </c>
      <c r="E107" s="38"/>
      <c r="F107" s="36">
        <f t="shared" si="1"/>
        <v>0</v>
      </c>
      <c r="G107" s="2"/>
      <c r="H107" s="2"/>
      <c r="I107" s="2"/>
      <c r="J107" s="2"/>
    </row>
    <row r="108" spans="1:10" x14ac:dyDescent="0.25">
      <c r="A108" s="33">
        <v>48</v>
      </c>
      <c r="B108" s="33" t="s">
        <v>118</v>
      </c>
      <c r="C108" s="33" t="s">
        <v>22</v>
      </c>
      <c r="D108" s="34">
        <v>45.73</v>
      </c>
      <c r="E108" s="38"/>
      <c r="F108" s="36">
        <f t="shared" si="1"/>
        <v>0</v>
      </c>
      <c r="G108" s="2"/>
      <c r="H108" s="2"/>
      <c r="I108" s="2"/>
      <c r="J108" s="2"/>
    </row>
    <row r="109" spans="1:10" x14ac:dyDescent="0.25">
      <c r="A109" s="33">
        <v>49</v>
      </c>
      <c r="B109" s="33" t="s">
        <v>119</v>
      </c>
      <c r="C109" s="33" t="s">
        <v>22</v>
      </c>
      <c r="D109" s="39">
        <v>52.39</v>
      </c>
      <c r="E109" s="38"/>
      <c r="F109" s="36">
        <f t="shared" si="1"/>
        <v>0</v>
      </c>
      <c r="G109" s="2"/>
      <c r="H109" s="2"/>
      <c r="I109" s="2"/>
      <c r="J109" s="2"/>
    </row>
    <row r="110" spans="1:10" x14ac:dyDescent="0.25">
      <c r="A110" s="33">
        <v>50</v>
      </c>
      <c r="B110" s="33" t="s">
        <v>120</v>
      </c>
      <c r="C110" s="33" t="s">
        <v>22</v>
      </c>
      <c r="D110" s="39">
        <v>47.68</v>
      </c>
      <c r="E110" s="38"/>
      <c r="F110" s="36">
        <f t="shared" si="1"/>
        <v>0</v>
      </c>
      <c r="G110" s="2"/>
      <c r="H110" s="2"/>
      <c r="I110" s="2"/>
      <c r="J110" s="2"/>
    </row>
    <row r="111" spans="1:10" x14ac:dyDescent="0.25">
      <c r="A111" s="33">
        <v>51</v>
      </c>
      <c r="B111" s="33" t="s">
        <v>121</v>
      </c>
      <c r="C111" s="33" t="s">
        <v>22</v>
      </c>
      <c r="D111" s="39">
        <v>92.19</v>
      </c>
      <c r="E111" s="38"/>
      <c r="F111" s="36">
        <f t="shared" si="1"/>
        <v>0</v>
      </c>
      <c r="G111" s="2"/>
      <c r="H111" s="2"/>
      <c r="I111" s="2"/>
      <c r="J111" s="2"/>
    </row>
    <row r="112" spans="1:10" x14ac:dyDescent="0.25">
      <c r="A112" s="33">
        <v>52</v>
      </c>
      <c r="B112" s="33" t="s">
        <v>122</v>
      </c>
      <c r="C112" s="33" t="s">
        <v>22</v>
      </c>
      <c r="D112" s="39">
        <v>64.05</v>
      </c>
      <c r="E112" s="38"/>
      <c r="F112" s="36">
        <f t="shared" si="1"/>
        <v>0</v>
      </c>
      <c r="G112" s="2"/>
      <c r="H112" s="2"/>
      <c r="I112" s="2"/>
      <c r="J112" s="2"/>
    </row>
    <row r="113" spans="1:10" x14ac:dyDescent="0.25">
      <c r="A113" s="33">
        <v>53</v>
      </c>
      <c r="B113" s="33" t="s">
        <v>123</v>
      </c>
      <c r="C113" s="33" t="s">
        <v>20</v>
      </c>
      <c r="D113" s="39">
        <v>8147.45</v>
      </c>
      <c r="E113" s="38"/>
      <c r="F113" s="36">
        <f t="shared" si="1"/>
        <v>0</v>
      </c>
      <c r="G113" s="2"/>
      <c r="H113" s="2"/>
      <c r="I113" s="2"/>
      <c r="J113" s="2"/>
    </row>
    <row r="114" spans="1:10" x14ac:dyDescent="0.25">
      <c r="A114" s="33">
        <v>54</v>
      </c>
      <c r="B114" s="33" t="s">
        <v>124</v>
      </c>
      <c r="C114" s="33" t="s">
        <v>20</v>
      </c>
      <c r="D114" s="39">
        <v>758.19</v>
      </c>
      <c r="E114" s="38"/>
      <c r="F114" s="36">
        <f t="shared" si="1"/>
        <v>0</v>
      </c>
      <c r="G114" s="2"/>
      <c r="H114" s="2"/>
      <c r="I114" s="2"/>
      <c r="J114" s="2"/>
    </row>
    <row r="115" spans="1:10" ht="23.25" x14ac:dyDescent="0.25">
      <c r="A115" s="33">
        <v>55</v>
      </c>
      <c r="B115" s="33" t="s">
        <v>125</v>
      </c>
      <c r="C115" s="33" t="s">
        <v>20</v>
      </c>
      <c r="D115" s="37" t="s">
        <v>126</v>
      </c>
      <c r="E115" s="38"/>
      <c r="F115" s="36"/>
      <c r="G115" s="2"/>
      <c r="H115" s="2"/>
      <c r="I115" s="2"/>
      <c r="J115" s="2"/>
    </row>
    <row r="116" spans="1:10" ht="20.100000000000001" customHeight="1" x14ac:dyDescent="0.25">
      <c r="A116" s="31">
        <v>3.1</v>
      </c>
      <c r="B116" s="31" t="s">
        <v>127</v>
      </c>
      <c r="C116" s="31"/>
      <c r="D116" s="31"/>
      <c r="E116" s="31"/>
      <c r="F116" s="31"/>
      <c r="G116" s="2"/>
      <c r="H116" s="2"/>
      <c r="I116" s="2"/>
      <c r="J116" s="2"/>
    </row>
    <row r="117" spans="1:10" x14ac:dyDescent="0.25">
      <c r="A117" s="33">
        <v>1</v>
      </c>
      <c r="B117" s="33" t="s">
        <v>128</v>
      </c>
      <c r="C117" s="33" t="s">
        <v>20</v>
      </c>
      <c r="D117" s="34">
        <v>230.04</v>
      </c>
      <c r="E117" s="35"/>
      <c r="F117" s="36">
        <f t="shared" ref="F117:F127" si="2">D117*E117</f>
        <v>0</v>
      </c>
      <c r="G117" s="2"/>
      <c r="H117" s="2"/>
      <c r="I117" s="2"/>
      <c r="J117" s="2"/>
    </row>
    <row r="118" spans="1:10" x14ac:dyDescent="0.25">
      <c r="A118" s="33">
        <v>2</v>
      </c>
      <c r="B118" s="33" t="s">
        <v>129</v>
      </c>
      <c r="C118" s="33" t="s">
        <v>20</v>
      </c>
      <c r="D118" s="34">
        <v>141.36000000000001</v>
      </c>
      <c r="E118" s="35"/>
      <c r="F118" s="36">
        <f t="shared" si="2"/>
        <v>0</v>
      </c>
      <c r="G118" s="2"/>
      <c r="H118" s="2"/>
      <c r="I118" s="2"/>
      <c r="J118" s="2"/>
    </row>
    <row r="119" spans="1:10" x14ac:dyDescent="0.25">
      <c r="A119" s="33">
        <v>3</v>
      </c>
      <c r="B119" s="33" t="s">
        <v>130</v>
      </c>
      <c r="C119" s="33" t="s">
        <v>20</v>
      </c>
      <c r="D119" s="34">
        <v>184.39</v>
      </c>
      <c r="E119" s="35"/>
      <c r="F119" s="36">
        <f t="shared" si="2"/>
        <v>0</v>
      </c>
      <c r="G119" s="2"/>
      <c r="H119" s="2"/>
      <c r="I119" s="2"/>
      <c r="J119" s="2"/>
    </row>
    <row r="120" spans="1:10" x14ac:dyDescent="0.25">
      <c r="A120" s="33">
        <v>4</v>
      </c>
      <c r="B120" s="33" t="s">
        <v>131</v>
      </c>
      <c r="C120" s="33" t="s">
        <v>20</v>
      </c>
      <c r="D120" s="34">
        <v>455.31</v>
      </c>
      <c r="E120" s="35"/>
      <c r="F120" s="36">
        <f t="shared" si="2"/>
        <v>0</v>
      </c>
      <c r="G120" s="2"/>
      <c r="H120" s="2"/>
      <c r="I120" s="2"/>
      <c r="J120" s="2"/>
    </row>
    <row r="121" spans="1:10" x14ac:dyDescent="0.25">
      <c r="A121" s="33">
        <v>5</v>
      </c>
      <c r="B121" s="33" t="s">
        <v>132</v>
      </c>
      <c r="C121" s="33" t="s">
        <v>20</v>
      </c>
      <c r="D121" s="34">
        <v>695.65</v>
      </c>
      <c r="E121" s="35"/>
      <c r="F121" s="36">
        <f t="shared" si="2"/>
        <v>0</v>
      </c>
      <c r="G121" s="2"/>
      <c r="H121" s="2"/>
      <c r="I121" s="2"/>
      <c r="J121" s="2"/>
    </row>
    <row r="122" spans="1:10" x14ac:dyDescent="0.25">
      <c r="A122" s="33">
        <v>6</v>
      </c>
      <c r="B122" s="33" t="s">
        <v>133</v>
      </c>
      <c r="C122" s="33" t="s">
        <v>20</v>
      </c>
      <c r="D122" s="34">
        <v>486.83</v>
      </c>
      <c r="E122" s="35"/>
      <c r="F122" s="36">
        <f t="shared" si="2"/>
        <v>0</v>
      </c>
      <c r="G122" s="2"/>
      <c r="H122" s="2"/>
      <c r="I122" s="2"/>
      <c r="J122" s="2"/>
    </row>
    <row r="123" spans="1:10" x14ac:dyDescent="0.25">
      <c r="A123" s="33">
        <v>7</v>
      </c>
      <c r="B123" s="33" t="s">
        <v>134</v>
      </c>
      <c r="C123" s="33" t="s">
        <v>20</v>
      </c>
      <c r="D123" s="34">
        <v>8.6</v>
      </c>
      <c r="E123" s="35"/>
      <c r="F123" s="36">
        <f t="shared" si="2"/>
        <v>0</v>
      </c>
      <c r="G123" s="2"/>
      <c r="H123" s="2"/>
      <c r="I123" s="2"/>
      <c r="J123" s="2"/>
    </row>
    <row r="124" spans="1:10" x14ac:dyDescent="0.25">
      <c r="A124" s="33">
        <v>8</v>
      </c>
      <c r="B124" s="33" t="s">
        <v>135</v>
      </c>
      <c r="C124" s="33" t="s">
        <v>20</v>
      </c>
      <c r="D124" s="34">
        <v>30.73</v>
      </c>
      <c r="E124" s="35"/>
      <c r="F124" s="36">
        <f t="shared" si="2"/>
        <v>0</v>
      </c>
      <c r="G124" s="2"/>
      <c r="H124" s="2"/>
      <c r="I124" s="2"/>
      <c r="J124" s="2"/>
    </row>
    <row r="125" spans="1:10" x14ac:dyDescent="0.25">
      <c r="A125" s="33">
        <v>9</v>
      </c>
      <c r="B125" s="33" t="s">
        <v>136</v>
      </c>
      <c r="C125" s="33" t="s">
        <v>20</v>
      </c>
      <c r="D125" s="34">
        <v>239.08</v>
      </c>
      <c r="E125" s="35"/>
      <c r="F125" s="36">
        <f t="shared" si="2"/>
        <v>0</v>
      </c>
      <c r="G125" s="2"/>
      <c r="H125" s="2"/>
      <c r="I125" s="2"/>
      <c r="J125" s="2"/>
    </row>
    <row r="126" spans="1:10" x14ac:dyDescent="0.25">
      <c r="A126" s="33">
        <v>10</v>
      </c>
      <c r="B126" s="33" t="s">
        <v>137</v>
      </c>
      <c r="C126" s="33" t="s">
        <v>20</v>
      </c>
      <c r="D126" s="34">
        <v>509.46</v>
      </c>
      <c r="E126" s="35"/>
      <c r="F126" s="36">
        <f t="shared" si="2"/>
        <v>0</v>
      </c>
      <c r="G126" s="2"/>
      <c r="H126" s="2"/>
      <c r="I126" s="2"/>
      <c r="J126" s="2"/>
    </row>
    <row r="127" spans="1:10" x14ac:dyDescent="0.25">
      <c r="A127" s="33">
        <v>11</v>
      </c>
      <c r="B127" s="33" t="s">
        <v>138</v>
      </c>
      <c r="C127" s="33" t="s">
        <v>29</v>
      </c>
      <c r="D127" s="34">
        <v>99.57</v>
      </c>
      <c r="E127" s="35"/>
      <c r="F127" s="36">
        <f t="shared" si="2"/>
        <v>0</v>
      </c>
      <c r="G127" s="2"/>
      <c r="H127" s="2"/>
      <c r="I127" s="2"/>
      <c r="J127" s="2"/>
    </row>
    <row r="128" spans="1:10" ht="20.100000000000001" customHeight="1" x14ac:dyDescent="0.25">
      <c r="A128" s="31">
        <v>4.0999999999999996</v>
      </c>
      <c r="B128" s="31" t="s">
        <v>139</v>
      </c>
      <c r="C128" s="31"/>
      <c r="D128" s="31"/>
      <c r="E128" s="31"/>
      <c r="F128" s="31"/>
      <c r="G128" s="2"/>
      <c r="H128" s="2"/>
      <c r="I128" s="2"/>
      <c r="J128" s="2"/>
    </row>
    <row r="129" spans="1:10" x14ac:dyDescent="0.25">
      <c r="A129" s="33">
        <v>1</v>
      </c>
      <c r="B129" s="33" t="s">
        <v>140</v>
      </c>
      <c r="C129" s="33" t="s">
        <v>22</v>
      </c>
      <c r="D129" s="34">
        <v>135.22</v>
      </c>
      <c r="E129" s="35"/>
      <c r="F129" s="36">
        <f t="shared" ref="F129:F135" si="3">D129*E129</f>
        <v>0</v>
      </c>
      <c r="G129" s="2"/>
      <c r="H129" s="2"/>
      <c r="I129" s="2"/>
      <c r="J129" s="2"/>
    </row>
    <row r="130" spans="1:10" x14ac:dyDescent="0.25">
      <c r="A130" s="33">
        <v>2</v>
      </c>
      <c r="B130" s="33" t="s">
        <v>141</v>
      </c>
      <c r="C130" s="33" t="s">
        <v>22</v>
      </c>
      <c r="D130" s="34">
        <v>131.02000000000001</v>
      </c>
      <c r="E130" s="35"/>
      <c r="F130" s="36">
        <f t="shared" si="3"/>
        <v>0</v>
      </c>
      <c r="G130" s="2"/>
      <c r="H130" s="2"/>
      <c r="I130" s="2"/>
      <c r="J130" s="2"/>
    </row>
    <row r="131" spans="1:10" x14ac:dyDescent="0.25">
      <c r="A131" s="33">
        <v>3</v>
      </c>
      <c r="B131" s="33" t="s">
        <v>142</v>
      </c>
      <c r="C131" s="33" t="s">
        <v>22</v>
      </c>
      <c r="D131" s="34">
        <v>105.34</v>
      </c>
      <c r="E131" s="35"/>
      <c r="F131" s="36">
        <f t="shared" si="3"/>
        <v>0</v>
      </c>
      <c r="G131" s="2"/>
      <c r="H131" s="2"/>
      <c r="I131" s="2"/>
      <c r="J131" s="2"/>
    </row>
    <row r="132" spans="1:10" x14ac:dyDescent="0.25">
      <c r="A132" s="33">
        <v>4</v>
      </c>
      <c r="B132" s="33" t="s">
        <v>143</v>
      </c>
      <c r="C132" s="33" t="s">
        <v>22</v>
      </c>
      <c r="D132" s="34">
        <v>119.55</v>
      </c>
      <c r="E132" s="35"/>
      <c r="F132" s="36">
        <f t="shared" si="3"/>
        <v>0</v>
      </c>
      <c r="G132" s="2"/>
      <c r="H132" s="2"/>
      <c r="I132" s="2"/>
      <c r="J132" s="2"/>
    </row>
    <row r="133" spans="1:10" x14ac:dyDescent="0.25">
      <c r="A133" s="33">
        <v>5</v>
      </c>
      <c r="B133" s="33" t="s">
        <v>144</v>
      </c>
      <c r="C133" s="33" t="s">
        <v>20</v>
      </c>
      <c r="D133" s="34">
        <v>6356.23</v>
      </c>
      <c r="E133" s="35"/>
      <c r="F133" s="36">
        <f t="shared" si="3"/>
        <v>0</v>
      </c>
      <c r="G133" s="2"/>
      <c r="H133" s="2"/>
      <c r="I133" s="2"/>
      <c r="J133" s="2"/>
    </row>
    <row r="134" spans="1:10" x14ac:dyDescent="0.25">
      <c r="A134" s="33">
        <v>6</v>
      </c>
      <c r="B134" s="33" t="s">
        <v>145</v>
      </c>
      <c r="C134" s="33" t="s">
        <v>20</v>
      </c>
      <c r="D134" s="34">
        <v>6779.08</v>
      </c>
      <c r="E134" s="35"/>
      <c r="F134" s="36">
        <f t="shared" si="3"/>
        <v>0</v>
      </c>
      <c r="G134" s="2"/>
      <c r="H134" s="2"/>
      <c r="I134" s="2"/>
      <c r="J134" s="2"/>
    </row>
    <row r="135" spans="1:10" x14ac:dyDescent="0.25">
      <c r="A135" s="33">
        <v>7</v>
      </c>
      <c r="B135" s="33" t="s">
        <v>146</v>
      </c>
      <c r="C135" s="33" t="s">
        <v>22</v>
      </c>
      <c r="D135" s="34">
        <v>76.34</v>
      </c>
      <c r="E135" s="35"/>
      <c r="F135" s="36">
        <f t="shared" si="3"/>
        <v>0</v>
      </c>
      <c r="G135" s="2"/>
      <c r="H135" s="2"/>
      <c r="I135" s="2"/>
      <c r="J135" s="2"/>
    </row>
    <row r="136" spans="1:10" ht="23.25" x14ac:dyDescent="0.25">
      <c r="A136" s="33">
        <v>8</v>
      </c>
      <c r="B136" s="33" t="s">
        <v>147</v>
      </c>
      <c r="C136" s="33" t="s">
        <v>20</v>
      </c>
      <c r="D136" s="37" t="s">
        <v>62</v>
      </c>
      <c r="E136" s="35"/>
      <c r="F136" s="36"/>
      <c r="G136" s="2"/>
      <c r="H136" s="2"/>
      <c r="I136" s="2"/>
      <c r="J136" s="2"/>
    </row>
    <row r="137" spans="1:10" x14ac:dyDescent="0.25">
      <c r="A137" s="33">
        <v>9</v>
      </c>
      <c r="B137" s="33" t="s">
        <v>148</v>
      </c>
      <c r="C137" s="33" t="s">
        <v>22</v>
      </c>
      <c r="D137" s="39" t="s">
        <v>62</v>
      </c>
      <c r="E137" s="35"/>
      <c r="F137" s="36"/>
      <c r="G137" s="2"/>
      <c r="H137" s="2"/>
      <c r="I137" s="2"/>
      <c r="J137" s="2"/>
    </row>
    <row r="138" spans="1:10" ht="20.100000000000001" customHeight="1" x14ac:dyDescent="0.25">
      <c r="A138" s="31">
        <v>4.2</v>
      </c>
      <c r="B138" s="31" t="s">
        <v>149</v>
      </c>
      <c r="C138" s="31"/>
      <c r="D138" s="31"/>
      <c r="E138" s="31"/>
      <c r="F138" s="31"/>
      <c r="G138" s="2"/>
      <c r="H138" s="2"/>
      <c r="I138" s="2"/>
      <c r="J138" s="2"/>
    </row>
    <row r="139" spans="1:10" x14ac:dyDescent="0.25">
      <c r="A139" s="33">
        <v>1</v>
      </c>
      <c r="B139" s="33" t="s">
        <v>150</v>
      </c>
      <c r="C139" s="33" t="s">
        <v>22</v>
      </c>
      <c r="D139" s="34">
        <v>131.59</v>
      </c>
      <c r="E139" s="35"/>
      <c r="F139" s="36">
        <f t="shared" ref="F139:F152" si="4">D139*E139</f>
        <v>0</v>
      </c>
      <c r="G139" s="2"/>
      <c r="H139" s="2"/>
      <c r="I139" s="2"/>
      <c r="J139" s="2"/>
    </row>
    <row r="140" spans="1:10" x14ac:dyDescent="0.25">
      <c r="A140" s="33">
        <v>2</v>
      </c>
      <c r="B140" s="33" t="s">
        <v>151</v>
      </c>
      <c r="C140" s="33" t="s">
        <v>22</v>
      </c>
      <c r="D140" s="34">
        <v>130.55000000000001</v>
      </c>
      <c r="E140" s="35"/>
      <c r="F140" s="36">
        <f t="shared" si="4"/>
        <v>0</v>
      </c>
      <c r="G140" s="2"/>
      <c r="H140" s="2"/>
      <c r="I140" s="2"/>
      <c r="J140" s="2"/>
    </row>
    <row r="141" spans="1:10" x14ac:dyDescent="0.25">
      <c r="A141" s="33">
        <v>3</v>
      </c>
      <c r="B141" s="33" t="s">
        <v>152</v>
      </c>
      <c r="C141" s="33" t="s">
        <v>22</v>
      </c>
      <c r="D141" s="34">
        <v>62.86</v>
      </c>
      <c r="E141" s="35"/>
      <c r="F141" s="36">
        <f t="shared" si="4"/>
        <v>0</v>
      </c>
      <c r="G141" s="2"/>
      <c r="H141" s="2"/>
      <c r="I141" s="2"/>
      <c r="J141" s="2"/>
    </row>
    <row r="142" spans="1:10" x14ac:dyDescent="0.25">
      <c r="A142" s="33">
        <v>4</v>
      </c>
      <c r="B142" s="33" t="s">
        <v>153</v>
      </c>
      <c r="C142" s="33" t="s">
        <v>22</v>
      </c>
      <c r="D142" s="34">
        <v>61.8</v>
      </c>
      <c r="E142" s="35"/>
      <c r="F142" s="36">
        <f t="shared" si="4"/>
        <v>0</v>
      </c>
      <c r="G142" s="2"/>
      <c r="H142" s="2"/>
      <c r="I142" s="2"/>
      <c r="J142" s="2"/>
    </row>
    <row r="143" spans="1:10" x14ac:dyDescent="0.25">
      <c r="A143" s="33">
        <v>5</v>
      </c>
      <c r="B143" s="33" t="s">
        <v>154</v>
      </c>
      <c r="C143" s="33" t="s">
        <v>22</v>
      </c>
      <c r="D143" s="34">
        <v>86.69</v>
      </c>
      <c r="E143" s="35"/>
      <c r="F143" s="36">
        <f t="shared" si="4"/>
        <v>0</v>
      </c>
      <c r="G143" s="2"/>
      <c r="H143" s="2"/>
      <c r="I143" s="2"/>
      <c r="J143" s="2"/>
    </row>
    <row r="144" spans="1:10" x14ac:dyDescent="0.25">
      <c r="A144" s="33">
        <v>6</v>
      </c>
      <c r="B144" s="33" t="s">
        <v>155</v>
      </c>
      <c r="C144" s="33" t="s">
        <v>22</v>
      </c>
      <c r="D144" s="34">
        <v>117.22</v>
      </c>
      <c r="E144" s="35"/>
      <c r="F144" s="36">
        <f t="shared" si="4"/>
        <v>0</v>
      </c>
      <c r="G144" s="2"/>
      <c r="H144" s="2"/>
      <c r="I144" s="2"/>
      <c r="J144" s="2"/>
    </row>
    <row r="145" spans="1:10" x14ac:dyDescent="0.25">
      <c r="A145" s="33">
        <v>7</v>
      </c>
      <c r="B145" s="33" t="s">
        <v>156</v>
      </c>
      <c r="C145" s="33" t="s">
        <v>22</v>
      </c>
      <c r="D145" s="34">
        <v>126.31</v>
      </c>
      <c r="E145" s="35"/>
      <c r="F145" s="36">
        <f t="shared" si="4"/>
        <v>0</v>
      </c>
      <c r="G145" s="2"/>
      <c r="H145" s="2"/>
      <c r="I145" s="2"/>
      <c r="J145" s="2"/>
    </row>
    <row r="146" spans="1:10" x14ac:dyDescent="0.25">
      <c r="A146" s="33">
        <v>8</v>
      </c>
      <c r="B146" s="33" t="s">
        <v>157</v>
      </c>
      <c r="C146" s="33" t="s">
        <v>22</v>
      </c>
      <c r="D146" s="34">
        <v>135.38</v>
      </c>
      <c r="E146" s="35"/>
      <c r="F146" s="36">
        <f t="shared" si="4"/>
        <v>0</v>
      </c>
      <c r="G146" s="2"/>
      <c r="H146" s="2"/>
      <c r="I146" s="2"/>
      <c r="J146" s="2"/>
    </row>
    <row r="147" spans="1:10" x14ac:dyDescent="0.25">
      <c r="A147" s="33">
        <v>9</v>
      </c>
      <c r="B147" s="33" t="s">
        <v>158</v>
      </c>
      <c r="C147" s="33" t="s">
        <v>22</v>
      </c>
      <c r="D147" s="34">
        <v>5955.99</v>
      </c>
      <c r="E147" s="35"/>
      <c r="F147" s="36">
        <f t="shared" si="4"/>
        <v>0</v>
      </c>
      <c r="G147" s="2"/>
      <c r="H147" s="2"/>
      <c r="I147" s="2"/>
      <c r="J147" s="2"/>
    </row>
    <row r="148" spans="1:10" x14ac:dyDescent="0.25">
      <c r="A148" s="33">
        <v>10</v>
      </c>
      <c r="B148" s="33" t="s">
        <v>159</v>
      </c>
      <c r="C148" s="33" t="s">
        <v>20</v>
      </c>
      <c r="D148" s="39">
        <v>1241.17</v>
      </c>
      <c r="E148" s="35"/>
      <c r="F148" s="36">
        <f t="shared" si="4"/>
        <v>0</v>
      </c>
      <c r="G148" s="2"/>
      <c r="H148" s="2"/>
      <c r="I148" s="2"/>
      <c r="J148" s="2"/>
    </row>
    <row r="149" spans="1:10" x14ac:dyDescent="0.25">
      <c r="A149" s="33">
        <v>11</v>
      </c>
      <c r="B149" s="33" t="s">
        <v>160</v>
      </c>
      <c r="C149" s="33" t="s">
        <v>20</v>
      </c>
      <c r="D149" s="39">
        <v>1679.69</v>
      </c>
      <c r="E149" s="35"/>
      <c r="F149" s="36">
        <f t="shared" si="4"/>
        <v>0</v>
      </c>
      <c r="G149" s="2"/>
      <c r="H149" s="2"/>
      <c r="I149" s="2"/>
      <c r="J149" s="2"/>
    </row>
    <row r="150" spans="1:10" x14ac:dyDescent="0.25">
      <c r="A150" s="33">
        <v>12</v>
      </c>
      <c r="B150" s="33" t="s">
        <v>161</v>
      </c>
      <c r="C150" s="33" t="s">
        <v>20</v>
      </c>
      <c r="D150" s="39">
        <v>1601.74</v>
      </c>
      <c r="E150" s="35"/>
      <c r="F150" s="36">
        <f t="shared" si="4"/>
        <v>0</v>
      </c>
      <c r="G150" s="2"/>
      <c r="H150" s="2"/>
      <c r="I150" s="2"/>
      <c r="J150" s="2"/>
    </row>
    <row r="151" spans="1:10" x14ac:dyDescent="0.25">
      <c r="A151" s="33">
        <v>13</v>
      </c>
      <c r="B151" s="33" t="s">
        <v>162</v>
      </c>
      <c r="C151" s="33" t="s">
        <v>20</v>
      </c>
      <c r="D151" s="39">
        <v>2233.48</v>
      </c>
      <c r="E151" s="35"/>
      <c r="F151" s="36">
        <f t="shared" si="4"/>
        <v>0</v>
      </c>
      <c r="G151" s="2"/>
      <c r="H151" s="2"/>
      <c r="I151" s="2"/>
      <c r="J151" s="2"/>
    </row>
    <row r="152" spans="1:10" x14ac:dyDescent="0.25">
      <c r="A152" s="33">
        <v>14</v>
      </c>
      <c r="B152" s="33" t="s">
        <v>163</v>
      </c>
      <c r="C152" s="33" t="s">
        <v>20</v>
      </c>
      <c r="D152" s="34">
        <v>3708.43</v>
      </c>
      <c r="E152" s="35"/>
      <c r="F152" s="36">
        <f t="shared" si="4"/>
        <v>0</v>
      </c>
      <c r="G152" s="2"/>
      <c r="H152" s="2"/>
      <c r="I152" s="2"/>
      <c r="J152" s="2"/>
    </row>
    <row r="153" spans="1:10" ht="23.25" x14ac:dyDescent="0.25">
      <c r="A153" s="33">
        <v>15</v>
      </c>
      <c r="B153" s="33" t="s">
        <v>164</v>
      </c>
      <c r="C153" s="33" t="s">
        <v>20</v>
      </c>
      <c r="D153" s="37" t="s">
        <v>62</v>
      </c>
      <c r="E153" s="35"/>
      <c r="F153" s="36"/>
      <c r="G153" s="2"/>
      <c r="H153" s="2"/>
      <c r="I153" s="2"/>
      <c r="J153" s="2"/>
    </row>
    <row r="154" spans="1:10" ht="23.25" x14ac:dyDescent="0.25">
      <c r="A154" s="33">
        <v>16</v>
      </c>
      <c r="B154" s="33" t="s">
        <v>165</v>
      </c>
      <c r="C154" s="33" t="s">
        <v>20</v>
      </c>
      <c r="D154" s="37" t="s">
        <v>62</v>
      </c>
      <c r="E154" s="35"/>
      <c r="F154" s="36"/>
      <c r="G154" s="2"/>
      <c r="H154" s="2"/>
      <c r="I154" s="2"/>
      <c r="J154" s="2"/>
    </row>
    <row r="155" spans="1:10" x14ac:dyDescent="0.25">
      <c r="A155" s="33">
        <v>17</v>
      </c>
      <c r="B155" s="33" t="s">
        <v>166</v>
      </c>
      <c r="C155" s="33" t="s">
        <v>20</v>
      </c>
      <c r="D155" s="34">
        <v>2965.22</v>
      </c>
      <c r="E155" s="35"/>
      <c r="F155" s="36">
        <f t="shared" ref="F155" si="5">D155*E155</f>
        <v>0</v>
      </c>
      <c r="G155" s="2"/>
      <c r="H155" s="2"/>
      <c r="I155" s="2"/>
      <c r="J155" s="2"/>
    </row>
    <row r="156" spans="1:10" ht="20.100000000000001" customHeight="1" x14ac:dyDescent="0.25">
      <c r="A156" s="31">
        <v>5.0999999999999996</v>
      </c>
      <c r="B156" s="31" t="s">
        <v>167</v>
      </c>
      <c r="C156" s="31"/>
      <c r="D156" s="31"/>
      <c r="E156" s="31"/>
      <c r="F156" s="31"/>
      <c r="G156" s="2"/>
      <c r="H156" s="2"/>
      <c r="I156" s="2"/>
      <c r="J156" s="2"/>
    </row>
    <row r="157" spans="1:10" x14ac:dyDescent="0.25">
      <c r="A157" s="40"/>
      <c r="B157" s="40" t="s">
        <v>168</v>
      </c>
      <c r="C157" s="40"/>
      <c r="D157" s="40"/>
      <c r="E157" s="40"/>
      <c r="F157" s="40"/>
      <c r="G157" s="2"/>
      <c r="H157" s="2"/>
      <c r="I157" s="2"/>
      <c r="J157" s="2"/>
    </row>
    <row r="158" spans="1:10" x14ac:dyDescent="0.25">
      <c r="A158" s="33">
        <v>1</v>
      </c>
      <c r="B158" s="33" t="s">
        <v>169</v>
      </c>
      <c r="C158" s="33" t="s">
        <v>29</v>
      </c>
      <c r="D158" s="34">
        <v>26.44</v>
      </c>
      <c r="E158" s="35"/>
      <c r="F158" s="36">
        <f t="shared" ref="F158:F170" si="6">D158*E158</f>
        <v>0</v>
      </c>
      <c r="G158" s="2"/>
      <c r="H158" s="2"/>
      <c r="I158" s="2"/>
      <c r="J158" s="2"/>
    </row>
    <row r="159" spans="1:10" x14ac:dyDescent="0.25">
      <c r="A159" s="33">
        <v>2</v>
      </c>
      <c r="B159" s="33" t="s">
        <v>170</v>
      </c>
      <c r="C159" s="33" t="s">
        <v>29</v>
      </c>
      <c r="D159" s="34">
        <v>23.16</v>
      </c>
      <c r="E159" s="35"/>
      <c r="F159" s="36">
        <f t="shared" si="6"/>
        <v>0</v>
      </c>
      <c r="G159" s="2"/>
      <c r="H159" s="2"/>
      <c r="I159" s="2"/>
      <c r="J159" s="2"/>
    </row>
    <row r="160" spans="1:10" x14ac:dyDescent="0.25">
      <c r="A160" s="33">
        <v>3</v>
      </c>
      <c r="B160" s="33" t="s">
        <v>171</v>
      </c>
      <c r="C160" s="33" t="s">
        <v>29</v>
      </c>
      <c r="D160" s="34">
        <v>25.11</v>
      </c>
      <c r="E160" s="35"/>
      <c r="F160" s="36">
        <f t="shared" si="6"/>
        <v>0</v>
      </c>
      <c r="G160" s="2"/>
      <c r="H160" s="2"/>
      <c r="I160" s="2"/>
      <c r="J160" s="2"/>
    </row>
    <row r="161" spans="1:10" x14ac:dyDescent="0.25">
      <c r="A161" s="33">
        <v>4</v>
      </c>
      <c r="B161" s="33" t="s">
        <v>172</v>
      </c>
      <c r="C161" s="33" t="s">
        <v>29</v>
      </c>
      <c r="D161" s="34">
        <v>47.17</v>
      </c>
      <c r="E161" s="35"/>
      <c r="F161" s="36">
        <f t="shared" si="6"/>
        <v>0</v>
      </c>
      <c r="G161" s="2"/>
      <c r="H161" s="2"/>
      <c r="I161" s="2"/>
      <c r="J161" s="2"/>
    </row>
    <row r="162" spans="1:10" x14ac:dyDescent="0.25">
      <c r="A162" s="33">
        <v>5</v>
      </c>
      <c r="B162" s="33" t="s">
        <v>173</v>
      </c>
      <c r="C162" s="33" t="s">
        <v>36</v>
      </c>
      <c r="D162" s="34">
        <v>2.21</v>
      </c>
      <c r="E162" s="35"/>
      <c r="F162" s="36">
        <f t="shared" si="6"/>
        <v>0</v>
      </c>
      <c r="G162" s="2"/>
      <c r="H162" s="2"/>
      <c r="I162" s="2"/>
      <c r="J162" s="2"/>
    </row>
    <row r="163" spans="1:10" x14ac:dyDescent="0.25">
      <c r="A163" s="33">
        <v>6</v>
      </c>
      <c r="B163" s="33" t="s">
        <v>174</v>
      </c>
      <c r="C163" s="33" t="s">
        <v>29</v>
      </c>
      <c r="D163" s="39">
        <v>1093.9100000000001</v>
      </c>
      <c r="E163" s="35"/>
      <c r="F163" s="36">
        <f t="shared" si="6"/>
        <v>0</v>
      </c>
      <c r="G163" s="2"/>
      <c r="H163" s="2"/>
      <c r="I163" s="2"/>
      <c r="J163" s="2"/>
    </row>
    <row r="164" spans="1:10" x14ac:dyDescent="0.25">
      <c r="A164" s="33">
        <v>7</v>
      </c>
      <c r="B164" s="33" t="s">
        <v>175</v>
      </c>
      <c r="C164" s="27" t="s">
        <v>20</v>
      </c>
      <c r="D164" s="34">
        <v>7214.88</v>
      </c>
      <c r="E164" s="35"/>
      <c r="F164" s="36">
        <f t="shared" si="6"/>
        <v>0</v>
      </c>
      <c r="G164" s="2"/>
      <c r="H164" s="2"/>
      <c r="I164" s="2"/>
      <c r="J164" s="2"/>
    </row>
    <row r="165" spans="1:10" x14ac:dyDescent="0.25">
      <c r="A165" s="33">
        <v>8</v>
      </c>
      <c r="B165" s="33" t="s">
        <v>176</v>
      </c>
      <c r="C165" s="33" t="s">
        <v>20</v>
      </c>
      <c r="D165" s="34">
        <v>1046.21</v>
      </c>
      <c r="E165" s="35"/>
      <c r="F165" s="36">
        <f t="shared" si="6"/>
        <v>0</v>
      </c>
      <c r="G165" s="2"/>
      <c r="H165" s="2"/>
      <c r="I165" s="2"/>
      <c r="J165" s="2"/>
    </row>
    <row r="166" spans="1:10" x14ac:dyDescent="0.25">
      <c r="A166" s="33">
        <v>9</v>
      </c>
      <c r="B166" s="33" t="s">
        <v>177</v>
      </c>
      <c r="C166" s="29" t="s">
        <v>29</v>
      </c>
      <c r="D166" s="34">
        <v>66.400000000000006</v>
      </c>
      <c r="E166" s="35"/>
      <c r="F166" s="36">
        <f t="shared" si="6"/>
        <v>0</v>
      </c>
      <c r="G166" s="2"/>
      <c r="H166" s="2"/>
      <c r="I166" s="2"/>
      <c r="J166" s="2"/>
    </row>
    <row r="167" spans="1:10" x14ac:dyDescent="0.25">
      <c r="A167" s="33">
        <v>10</v>
      </c>
      <c r="B167" s="33" t="s">
        <v>178</v>
      </c>
      <c r="C167" s="27" t="s">
        <v>179</v>
      </c>
      <c r="D167" s="34">
        <v>59.36</v>
      </c>
      <c r="E167" s="35"/>
      <c r="F167" s="36">
        <f t="shared" si="6"/>
        <v>0</v>
      </c>
      <c r="G167" s="2"/>
      <c r="H167" s="2"/>
      <c r="I167" s="2"/>
      <c r="J167" s="2"/>
    </row>
    <row r="168" spans="1:10" x14ac:dyDescent="0.25">
      <c r="A168" s="33">
        <v>11</v>
      </c>
      <c r="B168" s="33" t="s">
        <v>180</v>
      </c>
      <c r="C168" s="27" t="s">
        <v>181</v>
      </c>
      <c r="D168" s="34">
        <v>60.57</v>
      </c>
      <c r="E168" s="35"/>
      <c r="F168" s="36">
        <f t="shared" si="6"/>
        <v>0</v>
      </c>
      <c r="G168" s="2"/>
      <c r="H168" s="2"/>
      <c r="I168" s="2"/>
      <c r="J168" s="2"/>
    </row>
    <row r="169" spans="1:10" x14ac:dyDescent="0.25">
      <c r="A169" s="33">
        <v>12</v>
      </c>
      <c r="B169" s="33" t="s">
        <v>182</v>
      </c>
      <c r="C169" s="27" t="s">
        <v>181</v>
      </c>
      <c r="D169" s="34">
        <v>12.07</v>
      </c>
      <c r="E169" s="35"/>
      <c r="F169" s="36">
        <f t="shared" si="6"/>
        <v>0</v>
      </c>
      <c r="G169" s="2"/>
      <c r="H169" s="2"/>
      <c r="I169" s="2"/>
      <c r="J169" s="2"/>
    </row>
    <row r="170" spans="1:10" x14ac:dyDescent="0.25">
      <c r="A170" s="33">
        <v>13</v>
      </c>
      <c r="B170" s="33" t="s">
        <v>183</v>
      </c>
      <c r="C170" s="29" t="s">
        <v>36</v>
      </c>
      <c r="D170" s="34">
        <v>43.02</v>
      </c>
      <c r="E170" s="41"/>
      <c r="F170" s="36">
        <f t="shared" si="6"/>
        <v>0</v>
      </c>
      <c r="G170" s="2"/>
      <c r="H170" s="2"/>
      <c r="I170" s="2"/>
      <c r="J170" s="2"/>
    </row>
    <row r="171" spans="1:10" x14ac:dyDescent="0.25">
      <c r="A171" s="33"/>
      <c r="B171" s="40" t="s">
        <v>184</v>
      </c>
      <c r="C171" s="40"/>
      <c r="D171" s="40"/>
      <c r="E171" s="40"/>
      <c r="F171" s="40"/>
      <c r="G171" s="2"/>
      <c r="H171" s="2"/>
      <c r="I171" s="2"/>
      <c r="J171" s="2"/>
    </row>
    <row r="172" spans="1:10" x14ac:dyDescent="0.25">
      <c r="A172" s="33">
        <v>14</v>
      </c>
      <c r="B172" s="33" t="s">
        <v>185</v>
      </c>
      <c r="C172" s="29" t="s">
        <v>22</v>
      </c>
      <c r="D172" s="34">
        <v>18.440000000000001</v>
      </c>
      <c r="E172" s="35"/>
      <c r="F172" s="36">
        <f t="shared" ref="F172:F175" si="7">D172*E172</f>
        <v>0</v>
      </c>
      <c r="G172" s="2"/>
      <c r="H172" s="2"/>
      <c r="I172" s="2"/>
      <c r="J172" s="2"/>
    </row>
    <row r="173" spans="1:10" x14ac:dyDescent="0.25">
      <c r="A173" s="33">
        <v>15</v>
      </c>
      <c r="B173" s="33" t="s">
        <v>186</v>
      </c>
      <c r="C173" s="29" t="s">
        <v>22</v>
      </c>
      <c r="D173" s="34">
        <v>19.670000000000002</v>
      </c>
      <c r="E173" s="35"/>
      <c r="F173" s="36">
        <f t="shared" si="7"/>
        <v>0</v>
      </c>
      <c r="G173" s="2"/>
      <c r="H173" s="2"/>
      <c r="I173" s="2"/>
      <c r="J173" s="2"/>
    </row>
    <row r="174" spans="1:10" x14ac:dyDescent="0.25">
      <c r="A174" s="33">
        <v>16</v>
      </c>
      <c r="B174" s="33" t="s">
        <v>187</v>
      </c>
      <c r="C174" s="29" t="s">
        <v>22</v>
      </c>
      <c r="D174" s="34">
        <v>30.57</v>
      </c>
      <c r="E174" s="35"/>
      <c r="F174" s="36">
        <f t="shared" si="7"/>
        <v>0</v>
      </c>
      <c r="G174" s="2"/>
      <c r="H174" s="2"/>
      <c r="I174" s="2"/>
      <c r="J174" s="2"/>
    </row>
    <row r="175" spans="1:10" x14ac:dyDescent="0.25">
      <c r="A175" s="33">
        <v>17</v>
      </c>
      <c r="B175" s="33" t="s">
        <v>188</v>
      </c>
      <c r="C175" s="29" t="s">
        <v>22</v>
      </c>
      <c r="D175" s="34">
        <v>42.66</v>
      </c>
      <c r="E175" s="35"/>
      <c r="F175" s="36">
        <f t="shared" si="7"/>
        <v>0</v>
      </c>
      <c r="G175" s="2"/>
      <c r="H175" s="2"/>
      <c r="I175" s="2"/>
      <c r="J175" s="2"/>
    </row>
    <row r="176" spans="1:10" x14ac:dyDescent="0.25">
      <c r="A176" s="33"/>
      <c r="B176" s="40" t="s">
        <v>189</v>
      </c>
      <c r="C176" s="40"/>
      <c r="D176" s="40"/>
      <c r="E176" s="40"/>
      <c r="F176" s="40"/>
      <c r="G176" s="2"/>
      <c r="H176" s="2"/>
      <c r="I176" s="2"/>
      <c r="J176" s="2"/>
    </row>
    <row r="177" spans="1:10" x14ac:dyDescent="0.25">
      <c r="A177" s="33">
        <v>18</v>
      </c>
      <c r="B177" s="33" t="s">
        <v>190</v>
      </c>
      <c r="C177" s="29" t="s">
        <v>22</v>
      </c>
      <c r="D177" s="34">
        <v>132.13</v>
      </c>
      <c r="E177" s="35"/>
      <c r="F177" s="36">
        <f t="shared" ref="F177:F185" si="8">D177*E177</f>
        <v>0</v>
      </c>
      <c r="G177" s="2"/>
      <c r="H177" s="2"/>
      <c r="I177" s="2"/>
      <c r="J177" s="2"/>
    </row>
    <row r="178" spans="1:10" x14ac:dyDescent="0.25">
      <c r="A178" s="33">
        <v>19</v>
      </c>
      <c r="B178" s="33" t="s">
        <v>191</v>
      </c>
      <c r="C178" s="29" t="s">
        <v>22</v>
      </c>
      <c r="D178" s="39">
        <v>118.78</v>
      </c>
      <c r="E178" s="35"/>
      <c r="F178" s="36">
        <f t="shared" si="8"/>
        <v>0</v>
      </c>
      <c r="G178" s="2"/>
      <c r="H178" s="2"/>
      <c r="I178" s="2"/>
      <c r="J178" s="2"/>
    </row>
    <row r="179" spans="1:10" x14ac:dyDescent="0.25">
      <c r="A179" s="33">
        <v>20</v>
      </c>
      <c r="B179" s="33" t="s">
        <v>192</v>
      </c>
      <c r="C179" s="29" t="s">
        <v>22</v>
      </c>
      <c r="D179" s="39">
        <v>173.32</v>
      </c>
      <c r="E179" s="35"/>
      <c r="F179" s="36">
        <f t="shared" si="8"/>
        <v>0</v>
      </c>
      <c r="G179" s="2"/>
      <c r="H179" s="2"/>
      <c r="I179" s="2"/>
      <c r="J179" s="2"/>
    </row>
    <row r="180" spans="1:10" x14ac:dyDescent="0.25">
      <c r="A180" s="33">
        <v>21</v>
      </c>
      <c r="B180" s="33" t="s">
        <v>193</v>
      </c>
      <c r="C180" s="29" t="s">
        <v>22</v>
      </c>
      <c r="D180" s="34">
        <v>199.38</v>
      </c>
      <c r="E180" s="35"/>
      <c r="F180" s="36">
        <f t="shared" si="8"/>
        <v>0</v>
      </c>
      <c r="G180" s="2"/>
      <c r="H180" s="2"/>
      <c r="I180" s="2"/>
      <c r="J180" s="2"/>
    </row>
    <row r="181" spans="1:10" x14ac:dyDescent="0.25">
      <c r="A181" s="33">
        <v>22</v>
      </c>
      <c r="B181" s="33" t="s">
        <v>194</v>
      </c>
      <c r="C181" s="29" t="s">
        <v>22</v>
      </c>
      <c r="D181" s="39">
        <v>263.73</v>
      </c>
      <c r="E181" s="35"/>
      <c r="F181" s="36">
        <f t="shared" si="8"/>
        <v>0</v>
      </c>
      <c r="G181" s="2"/>
      <c r="H181" s="2"/>
      <c r="I181" s="2"/>
      <c r="J181" s="2"/>
    </row>
    <row r="182" spans="1:10" x14ac:dyDescent="0.25">
      <c r="A182" s="33">
        <v>23</v>
      </c>
      <c r="B182" s="33" t="s">
        <v>195</v>
      </c>
      <c r="C182" s="29" t="s">
        <v>22</v>
      </c>
      <c r="D182" s="39">
        <v>290.08999999999997</v>
      </c>
      <c r="E182" s="35"/>
      <c r="F182" s="36">
        <f t="shared" si="8"/>
        <v>0</v>
      </c>
      <c r="G182" s="2"/>
      <c r="H182" s="2"/>
      <c r="I182" s="2"/>
      <c r="J182" s="2"/>
    </row>
    <row r="183" spans="1:10" x14ac:dyDescent="0.25">
      <c r="A183" s="33">
        <v>24</v>
      </c>
      <c r="B183" s="33" t="s">
        <v>196</v>
      </c>
      <c r="C183" s="29" t="s">
        <v>22</v>
      </c>
      <c r="D183" s="34">
        <v>308.81</v>
      </c>
      <c r="E183" s="35"/>
      <c r="F183" s="36">
        <f t="shared" si="8"/>
        <v>0</v>
      </c>
      <c r="G183" s="2"/>
      <c r="H183" s="2"/>
      <c r="I183" s="2"/>
      <c r="J183" s="2"/>
    </row>
    <row r="184" spans="1:10" x14ac:dyDescent="0.25">
      <c r="A184" s="33">
        <v>25</v>
      </c>
      <c r="B184" s="33" t="s">
        <v>197</v>
      </c>
      <c r="C184" s="29" t="s">
        <v>22</v>
      </c>
      <c r="D184" s="34">
        <v>348.01</v>
      </c>
      <c r="E184" s="35"/>
      <c r="F184" s="36">
        <f t="shared" si="8"/>
        <v>0</v>
      </c>
      <c r="G184" s="2"/>
      <c r="H184" s="2"/>
      <c r="I184" s="2"/>
      <c r="J184" s="2"/>
    </row>
    <row r="185" spans="1:10" x14ac:dyDescent="0.25">
      <c r="A185" s="33">
        <v>26</v>
      </c>
      <c r="B185" s="33" t="s">
        <v>198</v>
      </c>
      <c r="C185" s="29" t="s">
        <v>22</v>
      </c>
      <c r="D185" s="34">
        <v>354.83</v>
      </c>
      <c r="E185" s="35"/>
      <c r="F185" s="36">
        <f t="shared" si="8"/>
        <v>0</v>
      </c>
      <c r="G185" s="2"/>
      <c r="H185" s="2"/>
      <c r="I185" s="2"/>
      <c r="J185" s="2"/>
    </row>
    <row r="186" spans="1:10" x14ac:dyDescent="0.25">
      <c r="A186" s="33"/>
      <c r="B186" s="40" t="s">
        <v>199</v>
      </c>
      <c r="C186" s="40"/>
      <c r="D186" s="40"/>
      <c r="E186" s="40"/>
      <c r="F186" s="40"/>
      <c r="G186" s="2"/>
      <c r="H186" s="2"/>
      <c r="I186" s="2"/>
      <c r="J186" s="2"/>
    </row>
    <row r="187" spans="1:10" x14ac:dyDescent="0.25">
      <c r="A187" s="33">
        <v>27</v>
      </c>
      <c r="B187" s="33" t="s">
        <v>190</v>
      </c>
      <c r="C187" s="29" t="s">
        <v>22</v>
      </c>
      <c r="D187" s="34">
        <v>192.32</v>
      </c>
      <c r="E187" s="35"/>
      <c r="F187" s="36">
        <f t="shared" ref="F187:F195" si="9">D187*E187</f>
        <v>0</v>
      </c>
      <c r="G187" s="2"/>
      <c r="H187" s="2"/>
      <c r="I187" s="2"/>
      <c r="J187" s="2"/>
    </row>
    <row r="188" spans="1:10" x14ac:dyDescent="0.25">
      <c r="A188" s="33">
        <v>28</v>
      </c>
      <c r="B188" s="33" t="s">
        <v>191</v>
      </c>
      <c r="C188" s="29" t="s">
        <v>22</v>
      </c>
      <c r="D188" s="34">
        <v>125.37</v>
      </c>
      <c r="E188" s="35"/>
      <c r="F188" s="36">
        <f t="shared" si="9"/>
        <v>0</v>
      </c>
      <c r="G188" s="2"/>
      <c r="H188" s="2"/>
      <c r="I188" s="2"/>
      <c r="J188" s="2"/>
    </row>
    <row r="189" spans="1:10" x14ac:dyDescent="0.25">
      <c r="A189" s="33">
        <v>29</v>
      </c>
      <c r="B189" s="33" t="s">
        <v>192</v>
      </c>
      <c r="C189" s="29" t="s">
        <v>22</v>
      </c>
      <c r="D189" s="34">
        <v>141.37</v>
      </c>
      <c r="E189" s="35"/>
      <c r="F189" s="36">
        <f t="shared" si="9"/>
        <v>0</v>
      </c>
      <c r="G189" s="2"/>
      <c r="I189" s="2"/>
      <c r="J189" s="2"/>
    </row>
    <row r="190" spans="1:10" x14ac:dyDescent="0.25">
      <c r="A190" s="33">
        <v>30</v>
      </c>
      <c r="B190" s="33" t="s">
        <v>193</v>
      </c>
      <c r="C190" s="29" t="s">
        <v>22</v>
      </c>
      <c r="D190" s="34">
        <v>172.85</v>
      </c>
      <c r="E190" s="35"/>
      <c r="F190" s="36">
        <f t="shared" si="9"/>
        <v>0</v>
      </c>
      <c r="G190" s="2"/>
      <c r="I190" s="2"/>
      <c r="J190" s="2"/>
    </row>
    <row r="191" spans="1:10" x14ac:dyDescent="0.25">
      <c r="A191" s="33">
        <v>31</v>
      </c>
      <c r="B191" s="33" t="s">
        <v>194</v>
      </c>
      <c r="C191" s="29" t="s">
        <v>22</v>
      </c>
      <c r="D191" s="39">
        <v>272.11</v>
      </c>
      <c r="E191" s="35"/>
      <c r="F191" s="36">
        <f t="shared" si="9"/>
        <v>0</v>
      </c>
      <c r="G191" s="2"/>
      <c r="I191" s="2"/>
      <c r="J191" s="2"/>
    </row>
    <row r="192" spans="1:10" x14ac:dyDescent="0.25">
      <c r="A192" s="33">
        <v>32</v>
      </c>
      <c r="B192" s="33" t="s">
        <v>195</v>
      </c>
      <c r="C192" s="29" t="s">
        <v>22</v>
      </c>
      <c r="D192" s="39">
        <v>277.14</v>
      </c>
      <c r="E192" s="35"/>
      <c r="F192" s="36">
        <f t="shared" si="9"/>
        <v>0</v>
      </c>
      <c r="G192" s="2"/>
      <c r="I192" s="2"/>
      <c r="J192" s="2"/>
    </row>
    <row r="193" spans="1:10" x14ac:dyDescent="0.25">
      <c r="A193" s="33">
        <v>33</v>
      </c>
      <c r="B193" s="33" t="s">
        <v>196</v>
      </c>
      <c r="C193" s="29" t="s">
        <v>22</v>
      </c>
      <c r="D193" s="34">
        <v>442.7</v>
      </c>
      <c r="E193" s="35"/>
      <c r="F193" s="36">
        <f t="shared" si="9"/>
        <v>0</v>
      </c>
      <c r="G193" s="2"/>
      <c r="I193" s="2"/>
      <c r="J193" s="2"/>
    </row>
    <row r="194" spans="1:10" x14ac:dyDescent="0.25">
      <c r="A194" s="33">
        <v>34</v>
      </c>
      <c r="B194" s="33" t="s">
        <v>197</v>
      </c>
      <c r="C194" s="29" t="s">
        <v>22</v>
      </c>
      <c r="D194" s="34">
        <v>438.49</v>
      </c>
      <c r="E194" s="35"/>
      <c r="F194" s="36">
        <f t="shared" si="9"/>
        <v>0</v>
      </c>
      <c r="G194" s="2"/>
      <c r="I194" s="2"/>
      <c r="J194" s="2"/>
    </row>
    <row r="195" spans="1:10" x14ac:dyDescent="0.25">
      <c r="A195" s="33">
        <v>35</v>
      </c>
      <c r="B195" s="33" t="s">
        <v>198</v>
      </c>
      <c r="C195" s="29" t="s">
        <v>22</v>
      </c>
      <c r="D195" s="34">
        <v>466.13</v>
      </c>
      <c r="E195" s="35"/>
      <c r="F195" s="36">
        <f t="shared" si="9"/>
        <v>0</v>
      </c>
      <c r="G195" s="2"/>
      <c r="I195" s="2"/>
      <c r="J195" s="2"/>
    </row>
    <row r="196" spans="1:10" x14ac:dyDescent="0.25">
      <c r="A196" s="33"/>
      <c r="B196" s="40" t="s">
        <v>200</v>
      </c>
      <c r="C196" s="40"/>
      <c r="D196" s="40"/>
      <c r="E196" s="40"/>
      <c r="F196" s="40"/>
      <c r="G196" s="2"/>
      <c r="I196" s="2"/>
      <c r="J196" s="2"/>
    </row>
    <row r="197" spans="1:10" x14ac:dyDescent="0.25">
      <c r="A197" s="33">
        <v>36</v>
      </c>
      <c r="B197" s="33" t="s">
        <v>190</v>
      </c>
      <c r="C197" s="29" t="s">
        <v>22</v>
      </c>
      <c r="D197" s="34">
        <v>129.16</v>
      </c>
      <c r="E197" s="35"/>
      <c r="F197" s="36">
        <f t="shared" ref="F197:F205" si="10">D197*E197</f>
        <v>0</v>
      </c>
      <c r="G197" s="2"/>
      <c r="H197" s="2"/>
      <c r="I197" s="2"/>
      <c r="J197" s="2"/>
    </row>
    <row r="198" spans="1:10" x14ac:dyDescent="0.25">
      <c r="A198" s="33">
        <v>37</v>
      </c>
      <c r="B198" s="33" t="s">
        <v>191</v>
      </c>
      <c r="C198" s="29" t="s">
        <v>22</v>
      </c>
      <c r="D198" s="34">
        <v>155.61000000000001</v>
      </c>
      <c r="E198" s="35"/>
      <c r="F198" s="36">
        <f t="shared" si="10"/>
        <v>0</v>
      </c>
      <c r="G198" s="2"/>
      <c r="H198" s="2"/>
      <c r="I198" s="2"/>
      <c r="J198" s="2"/>
    </row>
    <row r="199" spans="1:10" x14ac:dyDescent="0.25">
      <c r="A199" s="33">
        <v>38</v>
      </c>
      <c r="B199" s="33" t="s">
        <v>192</v>
      </c>
      <c r="C199" s="29" t="s">
        <v>22</v>
      </c>
      <c r="D199" s="34">
        <v>172.8</v>
      </c>
      <c r="E199" s="35"/>
      <c r="F199" s="36">
        <f t="shared" si="10"/>
        <v>0</v>
      </c>
      <c r="G199" s="2"/>
      <c r="H199" s="2"/>
      <c r="I199" s="2"/>
      <c r="J199" s="2"/>
    </row>
    <row r="200" spans="1:10" x14ac:dyDescent="0.25">
      <c r="A200" s="33">
        <v>39</v>
      </c>
      <c r="B200" s="33" t="s">
        <v>193</v>
      </c>
      <c r="C200" s="29" t="s">
        <v>22</v>
      </c>
      <c r="D200" s="34">
        <v>230.77</v>
      </c>
      <c r="E200" s="35"/>
      <c r="F200" s="36">
        <f t="shared" si="10"/>
        <v>0</v>
      </c>
      <c r="G200" s="2"/>
      <c r="H200" s="2"/>
      <c r="I200" s="2"/>
      <c r="J200" s="2"/>
    </row>
    <row r="201" spans="1:10" x14ac:dyDescent="0.25">
      <c r="A201" s="33">
        <v>40</v>
      </c>
      <c r="B201" s="33" t="s">
        <v>194</v>
      </c>
      <c r="C201" s="29" t="s">
        <v>22</v>
      </c>
      <c r="D201" s="39">
        <v>251.56</v>
      </c>
      <c r="E201" s="35"/>
      <c r="F201" s="36">
        <f t="shared" si="10"/>
        <v>0</v>
      </c>
      <c r="G201" s="2"/>
      <c r="H201" s="2"/>
      <c r="I201" s="2"/>
      <c r="J201" s="2"/>
    </row>
    <row r="202" spans="1:10" x14ac:dyDescent="0.25">
      <c r="A202" s="33">
        <v>41</v>
      </c>
      <c r="B202" s="33" t="s">
        <v>195</v>
      </c>
      <c r="C202" s="29" t="s">
        <v>22</v>
      </c>
      <c r="D202" s="39">
        <v>279.77999999999997</v>
      </c>
      <c r="E202" s="35"/>
      <c r="F202" s="36">
        <f t="shared" si="10"/>
        <v>0</v>
      </c>
      <c r="G202" s="2"/>
      <c r="H202" s="2"/>
      <c r="I202" s="2"/>
      <c r="J202" s="2"/>
    </row>
    <row r="203" spans="1:10" x14ac:dyDescent="0.25">
      <c r="A203" s="33">
        <v>42</v>
      </c>
      <c r="B203" s="33" t="s">
        <v>196</v>
      </c>
      <c r="C203" s="29" t="s">
        <v>22</v>
      </c>
      <c r="D203" s="34">
        <v>311.08999999999997</v>
      </c>
      <c r="E203" s="35"/>
      <c r="F203" s="36">
        <f t="shared" si="10"/>
        <v>0</v>
      </c>
      <c r="G203" s="2"/>
      <c r="H203" s="2"/>
      <c r="I203" s="2"/>
      <c r="J203" s="2"/>
    </row>
    <row r="204" spans="1:10" x14ac:dyDescent="0.25">
      <c r="A204" s="33">
        <v>43</v>
      </c>
      <c r="B204" s="33" t="s">
        <v>197</v>
      </c>
      <c r="C204" s="29" t="s">
        <v>22</v>
      </c>
      <c r="D204" s="34">
        <v>348.81</v>
      </c>
      <c r="E204" s="35"/>
      <c r="F204" s="36">
        <f t="shared" si="10"/>
        <v>0</v>
      </c>
      <c r="G204" s="2"/>
      <c r="H204" s="2"/>
      <c r="I204" s="2"/>
      <c r="J204" s="2"/>
    </row>
    <row r="205" spans="1:10" x14ac:dyDescent="0.25">
      <c r="A205" s="33">
        <v>44</v>
      </c>
      <c r="B205" s="33" t="s">
        <v>198</v>
      </c>
      <c r="C205" s="29" t="s">
        <v>22</v>
      </c>
      <c r="D205" s="34">
        <v>365.18</v>
      </c>
      <c r="E205" s="35"/>
      <c r="F205" s="36">
        <f t="shared" si="10"/>
        <v>0</v>
      </c>
      <c r="G205" s="2"/>
      <c r="H205" s="2"/>
      <c r="I205" s="2"/>
      <c r="J205" s="2"/>
    </row>
    <row r="206" spans="1:10" x14ac:dyDescent="0.25">
      <c r="A206" s="33"/>
      <c r="B206" s="40" t="s">
        <v>201</v>
      </c>
      <c r="C206" s="40"/>
      <c r="D206" s="40"/>
      <c r="E206" s="40"/>
      <c r="F206" s="40"/>
      <c r="G206" s="2"/>
      <c r="H206" s="2"/>
      <c r="I206" s="2"/>
      <c r="J206" s="2"/>
    </row>
    <row r="207" spans="1:10" x14ac:dyDescent="0.25">
      <c r="A207" s="33">
        <v>45</v>
      </c>
      <c r="B207" s="33" t="s">
        <v>202</v>
      </c>
      <c r="C207" s="29" t="s">
        <v>20</v>
      </c>
      <c r="D207" s="34">
        <v>1313.42</v>
      </c>
      <c r="E207" s="35"/>
      <c r="F207" s="36">
        <f t="shared" ref="F207:F215" si="11">D207*E207</f>
        <v>0</v>
      </c>
      <c r="G207" s="2"/>
      <c r="H207" s="2"/>
      <c r="I207" s="2"/>
      <c r="J207" s="2"/>
    </row>
    <row r="208" spans="1:10" x14ac:dyDescent="0.25">
      <c r="A208" s="33">
        <v>46</v>
      </c>
      <c r="B208" s="33" t="s">
        <v>203</v>
      </c>
      <c r="C208" s="29" t="s">
        <v>20</v>
      </c>
      <c r="D208" s="34">
        <v>1395.78</v>
      </c>
      <c r="E208" s="35"/>
      <c r="F208" s="36">
        <f t="shared" si="11"/>
        <v>0</v>
      </c>
      <c r="G208" s="2"/>
      <c r="H208" s="2"/>
      <c r="I208" s="2"/>
      <c r="J208" s="2"/>
    </row>
    <row r="209" spans="1:10" x14ac:dyDescent="0.25">
      <c r="A209" s="33">
        <v>47</v>
      </c>
      <c r="B209" s="33" t="s">
        <v>204</v>
      </c>
      <c r="C209" s="29" t="s">
        <v>20</v>
      </c>
      <c r="D209" s="34">
        <v>1650.66</v>
      </c>
      <c r="E209" s="35"/>
      <c r="F209" s="36">
        <f t="shared" si="11"/>
        <v>0</v>
      </c>
      <c r="G209" s="2"/>
      <c r="H209" s="2"/>
      <c r="I209" s="2"/>
      <c r="J209" s="2"/>
    </row>
    <row r="210" spans="1:10" x14ac:dyDescent="0.25">
      <c r="A210" s="33">
        <v>48</v>
      </c>
      <c r="B210" s="33" t="s">
        <v>205</v>
      </c>
      <c r="C210" s="29" t="s">
        <v>20</v>
      </c>
      <c r="D210" s="34">
        <v>1950.74</v>
      </c>
      <c r="E210" s="35"/>
      <c r="F210" s="36">
        <f t="shared" si="11"/>
        <v>0</v>
      </c>
      <c r="G210" s="2"/>
      <c r="H210" s="2"/>
      <c r="I210" s="2"/>
      <c r="J210" s="2"/>
    </row>
    <row r="211" spans="1:10" x14ac:dyDescent="0.25">
      <c r="A211" s="33">
        <v>49</v>
      </c>
      <c r="B211" s="33" t="s">
        <v>206</v>
      </c>
      <c r="C211" s="29" t="s">
        <v>20</v>
      </c>
      <c r="D211" s="34">
        <v>2126.65</v>
      </c>
      <c r="E211" s="35"/>
      <c r="F211" s="36">
        <f t="shared" si="11"/>
        <v>0</v>
      </c>
      <c r="G211" s="2"/>
      <c r="H211" s="2"/>
      <c r="I211" s="2"/>
      <c r="J211" s="2"/>
    </row>
    <row r="212" spans="1:10" x14ac:dyDescent="0.25">
      <c r="A212" s="33">
        <v>50</v>
      </c>
      <c r="B212" s="33" t="s">
        <v>207</v>
      </c>
      <c r="C212" s="29" t="s">
        <v>20</v>
      </c>
      <c r="D212" s="34">
        <v>4068.55</v>
      </c>
      <c r="E212" s="35"/>
      <c r="F212" s="36">
        <f t="shared" si="11"/>
        <v>0</v>
      </c>
      <c r="G212" s="2"/>
      <c r="H212" s="2"/>
      <c r="I212" s="2"/>
      <c r="J212" s="2"/>
    </row>
    <row r="213" spans="1:10" x14ac:dyDescent="0.25">
      <c r="A213" s="33">
        <v>51</v>
      </c>
      <c r="B213" s="33" t="s">
        <v>208</v>
      </c>
      <c r="C213" s="29" t="s">
        <v>20</v>
      </c>
      <c r="D213" s="34">
        <v>4672.58</v>
      </c>
      <c r="E213" s="35"/>
      <c r="F213" s="36">
        <f t="shared" si="11"/>
        <v>0</v>
      </c>
      <c r="G213" s="2"/>
      <c r="H213" s="2"/>
      <c r="I213" s="2"/>
      <c r="J213" s="2"/>
    </row>
    <row r="214" spans="1:10" x14ac:dyDescent="0.25">
      <c r="A214" s="33">
        <v>52</v>
      </c>
      <c r="B214" s="33" t="s">
        <v>209</v>
      </c>
      <c r="C214" s="29"/>
      <c r="D214" s="34">
        <v>5363.56</v>
      </c>
      <c r="E214" s="35"/>
      <c r="F214" s="36">
        <f t="shared" si="11"/>
        <v>0</v>
      </c>
      <c r="G214" s="2"/>
      <c r="H214" s="2"/>
      <c r="I214" s="2"/>
      <c r="J214" s="2"/>
    </row>
    <row r="215" spans="1:10" x14ac:dyDescent="0.25">
      <c r="A215" s="33">
        <v>53</v>
      </c>
      <c r="B215" s="33" t="s">
        <v>210</v>
      </c>
      <c r="C215" s="29"/>
      <c r="D215" s="34">
        <v>7958.47</v>
      </c>
      <c r="E215" s="35"/>
      <c r="F215" s="36">
        <f t="shared" si="11"/>
        <v>0</v>
      </c>
      <c r="G215" s="2"/>
      <c r="H215" s="2"/>
      <c r="I215" s="2"/>
      <c r="J215" s="2"/>
    </row>
    <row r="216" spans="1:10" x14ac:dyDescent="0.25">
      <c r="A216" s="33"/>
      <c r="B216" s="40" t="s">
        <v>211</v>
      </c>
      <c r="C216" s="40"/>
      <c r="D216" s="40"/>
      <c r="E216" s="40"/>
      <c r="F216" s="40"/>
      <c r="G216" s="2"/>
      <c r="H216" s="2"/>
      <c r="I216" s="2"/>
      <c r="J216" s="2"/>
    </row>
    <row r="217" spans="1:10" x14ac:dyDescent="0.25">
      <c r="A217" s="33">
        <v>54</v>
      </c>
      <c r="B217" s="33" t="s">
        <v>212</v>
      </c>
      <c r="C217" s="29" t="s">
        <v>20</v>
      </c>
      <c r="D217" s="34">
        <v>1085.8900000000001</v>
      </c>
      <c r="E217" s="35"/>
      <c r="F217" s="36">
        <f t="shared" ref="F217:F225" si="12">D217*E217</f>
        <v>0</v>
      </c>
      <c r="G217" s="2"/>
      <c r="H217" s="2"/>
      <c r="I217" s="2"/>
      <c r="J217" s="2"/>
    </row>
    <row r="218" spans="1:10" x14ac:dyDescent="0.25">
      <c r="A218" s="33">
        <v>55</v>
      </c>
      <c r="B218" s="33" t="s">
        <v>213</v>
      </c>
      <c r="C218" s="29" t="s">
        <v>20</v>
      </c>
      <c r="D218" s="39">
        <v>1179.1500000000001</v>
      </c>
      <c r="E218" s="35"/>
      <c r="F218" s="36">
        <f t="shared" si="12"/>
        <v>0</v>
      </c>
      <c r="G218" s="2"/>
      <c r="H218" s="2"/>
      <c r="I218" s="2"/>
      <c r="J218" s="2"/>
    </row>
    <row r="219" spans="1:10" x14ac:dyDescent="0.25">
      <c r="A219" s="33">
        <v>56</v>
      </c>
      <c r="B219" s="33" t="s">
        <v>214</v>
      </c>
      <c r="C219" s="29" t="s">
        <v>20</v>
      </c>
      <c r="D219" s="39">
        <v>1397.01</v>
      </c>
      <c r="E219" s="35"/>
      <c r="F219" s="36">
        <f t="shared" si="12"/>
        <v>0</v>
      </c>
      <c r="G219" s="2"/>
      <c r="H219" s="2"/>
      <c r="I219" s="2"/>
      <c r="J219" s="2"/>
    </row>
    <row r="220" spans="1:10" x14ac:dyDescent="0.25">
      <c r="A220" s="33">
        <v>57</v>
      </c>
      <c r="B220" s="33" t="s">
        <v>215</v>
      </c>
      <c r="C220" s="29" t="s">
        <v>20</v>
      </c>
      <c r="D220" s="34">
        <v>1783.56</v>
      </c>
      <c r="E220" s="35"/>
      <c r="F220" s="36">
        <f t="shared" si="12"/>
        <v>0</v>
      </c>
      <c r="G220" s="2"/>
      <c r="H220" s="2"/>
      <c r="I220" s="2"/>
      <c r="J220" s="2"/>
    </row>
    <row r="221" spans="1:10" x14ac:dyDescent="0.25">
      <c r="A221" s="33">
        <v>58</v>
      </c>
      <c r="B221" s="33" t="s">
        <v>216</v>
      </c>
      <c r="C221" s="29" t="s">
        <v>20</v>
      </c>
      <c r="D221" s="34">
        <v>2147.41</v>
      </c>
      <c r="E221" s="35"/>
      <c r="F221" s="36">
        <f t="shared" si="12"/>
        <v>0</v>
      </c>
      <c r="G221" s="2"/>
      <c r="H221" s="2"/>
      <c r="I221" s="2"/>
      <c r="J221" s="2"/>
    </row>
    <row r="222" spans="1:10" x14ac:dyDescent="0.25">
      <c r="A222" s="33">
        <v>59</v>
      </c>
      <c r="B222" s="33" t="s">
        <v>217</v>
      </c>
      <c r="C222" s="29" t="s">
        <v>20</v>
      </c>
      <c r="D222" s="39">
        <v>3027.42</v>
      </c>
      <c r="E222" s="35"/>
      <c r="F222" s="36">
        <f t="shared" si="12"/>
        <v>0</v>
      </c>
      <c r="G222" s="2"/>
      <c r="H222" s="2"/>
      <c r="I222" s="2"/>
      <c r="J222" s="2"/>
    </row>
    <row r="223" spans="1:10" x14ac:dyDescent="0.25">
      <c r="A223" s="33">
        <v>60</v>
      </c>
      <c r="B223" s="33" t="s">
        <v>218</v>
      </c>
      <c r="C223" s="29" t="s">
        <v>20</v>
      </c>
      <c r="D223" s="39">
        <v>3407.7</v>
      </c>
      <c r="E223" s="35"/>
      <c r="F223" s="36">
        <f t="shared" si="12"/>
        <v>0</v>
      </c>
      <c r="G223" s="2"/>
      <c r="H223" s="2"/>
      <c r="I223" s="2"/>
      <c r="J223" s="2"/>
    </row>
    <row r="224" spans="1:10" x14ac:dyDescent="0.25">
      <c r="A224" s="33">
        <v>61</v>
      </c>
      <c r="B224" s="33" t="s">
        <v>219</v>
      </c>
      <c r="C224" s="29" t="s">
        <v>20</v>
      </c>
      <c r="D224" s="34">
        <v>3904.36</v>
      </c>
      <c r="E224" s="35"/>
      <c r="F224" s="36">
        <f t="shared" si="12"/>
        <v>0</v>
      </c>
      <c r="G224" s="2"/>
      <c r="H224" s="2"/>
      <c r="I224" s="2"/>
      <c r="J224" s="2"/>
    </row>
    <row r="225" spans="1:10" x14ac:dyDescent="0.25">
      <c r="A225" s="33">
        <v>62</v>
      </c>
      <c r="B225" s="33" t="s">
        <v>220</v>
      </c>
      <c r="C225" s="29" t="s">
        <v>20</v>
      </c>
      <c r="D225" s="34">
        <v>4524.5600000000004</v>
      </c>
      <c r="E225" s="35"/>
      <c r="F225" s="36">
        <f t="shared" si="12"/>
        <v>0</v>
      </c>
      <c r="G225" s="2"/>
      <c r="H225" s="2"/>
      <c r="I225" s="2"/>
      <c r="J225" s="2"/>
    </row>
    <row r="226" spans="1:10" x14ac:dyDescent="0.25">
      <c r="A226" s="33"/>
      <c r="B226" s="40" t="s">
        <v>221</v>
      </c>
      <c r="C226" s="40"/>
      <c r="D226" s="40"/>
      <c r="E226" s="40"/>
      <c r="F226" s="40"/>
      <c r="G226" s="2"/>
      <c r="H226" s="2"/>
      <c r="I226" s="2"/>
      <c r="J226" s="2"/>
    </row>
    <row r="227" spans="1:10" x14ac:dyDescent="0.25">
      <c r="A227" s="33">
        <v>63</v>
      </c>
      <c r="B227" s="33" t="s">
        <v>222</v>
      </c>
      <c r="C227" s="29" t="s">
        <v>22</v>
      </c>
      <c r="D227" s="34">
        <v>132.54</v>
      </c>
      <c r="E227" s="35"/>
      <c r="F227" s="36">
        <f t="shared" ref="F227:F233" si="13">D227*E227</f>
        <v>0</v>
      </c>
      <c r="G227" s="2"/>
      <c r="H227" s="2"/>
      <c r="I227" s="2"/>
      <c r="J227" s="2"/>
    </row>
    <row r="228" spans="1:10" x14ac:dyDescent="0.25">
      <c r="A228" s="33">
        <v>64</v>
      </c>
      <c r="B228" s="33" t="s">
        <v>223</v>
      </c>
      <c r="C228" s="29" t="s">
        <v>22</v>
      </c>
      <c r="D228" s="39">
        <v>103.76</v>
      </c>
      <c r="E228" s="35"/>
      <c r="F228" s="36">
        <f t="shared" si="13"/>
        <v>0</v>
      </c>
      <c r="G228" s="2"/>
      <c r="H228" s="2"/>
      <c r="I228" s="2"/>
      <c r="J228" s="2"/>
    </row>
    <row r="229" spans="1:10" x14ac:dyDescent="0.25">
      <c r="A229" s="33">
        <v>65</v>
      </c>
      <c r="B229" s="33" t="s">
        <v>224</v>
      </c>
      <c r="C229" s="29" t="s">
        <v>22</v>
      </c>
      <c r="D229" s="34">
        <v>193.6</v>
      </c>
      <c r="E229" s="35"/>
      <c r="F229" s="36">
        <f t="shared" si="13"/>
        <v>0</v>
      </c>
      <c r="G229" s="2"/>
      <c r="H229" s="2"/>
      <c r="I229" s="2"/>
      <c r="J229" s="2"/>
    </row>
    <row r="230" spans="1:10" x14ac:dyDescent="0.25">
      <c r="A230" s="33">
        <v>66</v>
      </c>
      <c r="B230" s="33" t="s">
        <v>225</v>
      </c>
      <c r="C230" s="29" t="s">
        <v>22</v>
      </c>
      <c r="D230" s="34">
        <v>202.43</v>
      </c>
      <c r="E230" s="35"/>
      <c r="F230" s="36">
        <f t="shared" si="13"/>
        <v>0</v>
      </c>
      <c r="G230" s="2"/>
      <c r="H230" s="2"/>
      <c r="I230" s="2"/>
      <c r="J230" s="2"/>
    </row>
    <row r="231" spans="1:10" x14ac:dyDescent="0.25">
      <c r="A231" s="33">
        <v>67</v>
      </c>
      <c r="B231" s="33" t="s">
        <v>226</v>
      </c>
      <c r="C231" s="29" t="s">
        <v>22</v>
      </c>
      <c r="D231" s="34">
        <v>233.62</v>
      </c>
      <c r="E231" s="35"/>
      <c r="F231" s="36">
        <f t="shared" si="13"/>
        <v>0</v>
      </c>
      <c r="G231" s="2"/>
      <c r="H231" s="2"/>
      <c r="I231" s="2"/>
      <c r="J231" s="2"/>
    </row>
    <row r="232" spans="1:10" x14ac:dyDescent="0.25">
      <c r="A232" s="33">
        <v>68</v>
      </c>
      <c r="B232" s="33" t="s">
        <v>227</v>
      </c>
      <c r="C232" s="29" t="s">
        <v>22</v>
      </c>
      <c r="D232" s="39">
        <v>243.17</v>
      </c>
      <c r="E232" s="35"/>
      <c r="F232" s="36">
        <f t="shared" si="13"/>
        <v>0</v>
      </c>
      <c r="G232" s="2"/>
      <c r="H232" s="2"/>
      <c r="I232" s="2"/>
      <c r="J232" s="2"/>
    </row>
    <row r="233" spans="1:10" x14ac:dyDescent="0.25">
      <c r="A233" s="33">
        <v>69</v>
      </c>
      <c r="B233" s="33" t="s">
        <v>228</v>
      </c>
      <c r="C233" s="29" t="s">
        <v>22</v>
      </c>
      <c r="D233" s="39">
        <v>311</v>
      </c>
      <c r="E233" s="35"/>
      <c r="F233" s="36">
        <f t="shared" si="13"/>
        <v>0</v>
      </c>
      <c r="G233" s="2"/>
      <c r="H233" s="2"/>
      <c r="I233" s="2"/>
      <c r="J233" s="2"/>
    </row>
    <row r="234" spans="1:10" x14ac:dyDescent="0.25">
      <c r="A234" s="33"/>
      <c r="B234" s="40" t="s">
        <v>229</v>
      </c>
      <c r="C234" s="40"/>
      <c r="D234" s="40"/>
      <c r="E234" s="40"/>
      <c r="F234" s="40"/>
      <c r="G234" s="2"/>
      <c r="H234" s="2"/>
      <c r="I234" s="2"/>
      <c r="J234" s="2"/>
    </row>
    <row r="235" spans="1:10" x14ac:dyDescent="0.25">
      <c r="A235" s="33">
        <v>70</v>
      </c>
      <c r="B235" s="33" t="s">
        <v>230</v>
      </c>
      <c r="C235" s="29" t="s">
        <v>22</v>
      </c>
      <c r="D235" s="34">
        <v>213.1</v>
      </c>
      <c r="E235" s="35"/>
      <c r="F235" s="36">
        <f t="shared" ref="F235:F241" si="14">D235*E235</f>
        <v>0</v>
      </c>
      <c r="G235" s="2"/>
      <c r="H235" s="2"/>
      <c r="I235" s="2"/>
      <c r="J235" s="2"/>
    </row>
    <row r="236" spans="1:10" x14ac:dyDescent="0.25">
      <c r="A236" s="33">
        <v>71</v>
      </c>
      <c r="B236" s="33" t="s">
        <v>231</v>
      </c>
      <c r="C236" s="29" t="s">
        <v>22</v>
      </c>
      <c r="D236" s="39">
        <v>237.01</v>
      </c>
      <c r="E236" s="35"/>
      <c r="F236" s="36">
        <f t="shared" si="14"/>
        <v>0</v>
      </c>
      <c r="G236" s="2"/>
      <c r="H236" s="2"/>
      <c r="I236" s="2"/>
      <c r="J236" s="2"/>
    </row>
    <row r="237" spans="1:10" x14ac:dyDescent="0.25">
      <c r="A237" s="33">
        <v>72</v>
      </c>
      <c r="B237" s="33" t="s">
        <v>232</v>
      </c>
      <c r="C237" s="29" t="s">
        <v>22</v>
      </c>
      <c r="D237" s="34">
        <v>286.19</v>
      </c>
      <c r="E237" s="35"/>
      <c r="F237" s="36">
        <f t="shared" si="14"/>
        <v>0</v>
      </c>
      <c r="G237" s="2"/>
      <c r="H237" s="2"/>
      <c r="I237" s="2"/>
      <c r="J237" s="2"/>
    </row>
    <row r="238" spans="1:10" x14ac:dyDescent="0.25">
      <c r="A238" s="33">
        <v>73</v>
      </c>
      <c r="B238" s="33" t="s">
        <v>233</v>
      </c>
      <c r="C238" s="29" t="s">
        <v>22</v>
      </c>
      <c r="D238" s="39">
        <v>419.99</v>
      </c>
      <c r="E238" s="35"/>
      <c r="F238" s="36">
        <f t="shared" si="14"/>
        <v>0</v>
      </c>
      <c r="G238" s="2"/>
      <c r="H238" s="2"/>
      <c r="I238" s="2"/>
      <c r="J238" s="2"/>
    </row>
    <row r="239" spans="1:10" x14ac:dyDescent="0.25">
      <c r="A239" s="33">
        <v>74</v>
      </c>
      <c r="B239" s="33" t="s">
        <v>234</v>
      </c>
      <c r="C239" s="29" t="s">
        <v>22</v>
      </c>
      <c r="D239" s="34">
        <v>571.59</v>
      </c>
      <c r="E239" s="35"/>
      <c r="F239" s="36">
        <f t="shared" si="14"/>
        <v>0</v>
      </c>
      <c r="G239" s="2"/>
      <c r="H239" s="2"/>
      <c r="I239" s="2"/>
      <c r="J239" s="2"/>
    </row>
    <row r="240" spans="1:10" x14ac:dyDescent="0.25">
      <c r="A240" s="33">
        <v>75</v>
      </c>
      <c r="B240" s="33" t="s">
        <v>235</v>
      </c>
      <c r="C240" s="29" t="s">
        <v>22</v>
      </c>
      <c r="D240" s="34">
        <v>576.95000000000005</v>
      </c>
      <c r="E240" s="35"/>
      <c r="F240" s="36">
        <f t="shared" si="14"/>
        <v>0</v>
      </c>
      <c r="G240" s="2"/>
      <c r="H240" s="2"/>
      <c r="I240" s="2"/>
      <c r="J240" s="2"/>
    </row>
    <row r="241" spans="1:10" x14ac:dyDescent="0.25">
      <c r="A241" s="33">
        <v>76</v>
      </c>
      <c r="B241" s="33" t="s">
        <v>236</v>
      </c>
      <c r="C241" s="29" t="s">
        <v>22</v>
      </c>
      <c r="D241" s="34">
        <v>393.36</v>
      </c>
      <c r="E241" s="35"/>
      <c r="F241" s="36">
        <f t="shared" si="14"/>
        <v>0</v>
      </c>
      <c r="G241" s="2"/>
      <c r="H241" s="2"/>
      <c r="I241" s="2"/>
      <c r="J241" s="2"/>
    </row>
    <row r="242" spans="1:10" x14ac:dyDescent="0.25">
      <c r="A242" s="33"/>
      <c r="B242" s="40" t="s">
        <v>237</v>
      </c>
      <c r="C242" s="40"/>
      <c r="D242" s="40"/>
      <c r="E242" s="40"/>
      <c r="F242" s="40"/>
      <c r="G242" s="2"/>
      <c r="H242" s="2"/>
      <c r="I242" s="2"/>
      <c r="J242" s="2"/>
    </row>
    <row r="243" spans="1:10" x14ac:dyDescent="0.25">
      <c r="A243" s="33">
        <v>77</v>
      </c>
      <c r="B243" s="33" t="s">
        <v>238</v>
      </c>
      <c r="C243" s="29" t="s">
        <v>20</v>
      </c>
      <c r="D243" s="34">
        <v>629.21</v>
      </c>
      <c r="E243" s="35"/>
      <c r="F243" s="36">
        <f t="shared" ref="F243:F249" si="15">D243*E243</f>
        <v>0</v>
      </c>
      <c r="G243" s="2"/>
      <c r="H243" s="2"/>
      <c r="I243" s="2"/>
      <c r="J243" s="2"/>
    </row>
    <row r="244" spans="1:10" x14ac:dyDescent="0.25">
      <c r="A244" s="33">
        <v>78</v>
      </c>
      <c r="B244" s="33" t="s">
        <v>239</v>
      </c>
      <c r="C244" s="29" t="s">
        <v>20</v>
      </c>
      <c r="D244" s="34">
        <v>702</v>
      </c>
      <c r="E244" s="35"/>
      <c r="F244" s="36">
        <f t="shared" si="15"/>
        <v>0</v>
      </c>
      <c r="G244" s="2"/>
      <c r="H244" s="2"/>
      <c r="I244" s="2"/>
      <c r="J244" s="2"/>
    </row>
    <row r="245" spans="1:10" x14ac:dyDescent="0.25">
      <c r="A245" s="33">
        <v>79</v>
      </c>
      <c r="B245" s="33" t="s">
        <v>240</v>
      </c>
      <c r="C245" s="29" t="s">
        <v>20</v>
      </c>
      <c r="D245" s="34">
        <v>792.87</v>
      </c>
      <c r="E245" s="35"/>
      <c r="F245" s="36">
        <f t="shared" si="15"/>
        <v>0</v>
      </c>
      <c r="G245" s="2"/>
      <c r="H245" s="2"/>
      <c r="I245" s="2"/>
      <c r="J245" s="2"/>
    </row>
    <row r="246" spans="1:10" x14ac:dyDescent="0.25">
      <c r="A246" s="33">
        <v>80</v>
      </c>
      <c r="B246" s="33" t="s">
        <v>241</v>
      </c>
      <c r="C246" s="29" t="s">
        <v>20</v>
      </c>
      <c r="D246" s="34">
        <v>1060.57</v>
      </c>
      <c r="E246" s="35"/>
      <c r="F246" s="36">
        <f t="shared" si="15"/>
        <v>0</v>
      </c>
      <c r="G246" s="2"/>
      <c r="H246" s="2"/>
      <c r="I246" s="2"/>
      <c r="J246" s="2"/>
    </row>
    <row r="247" spans="1:10" x14ac:dyDescent="0.25">
      <c r="A247" s="33">
        <v>81</v>
      </c>
      <c r="B247" s="33" t="s">
        <v>242</v>
      </c>
      <c r="C247" s="29" t="s">
        <v>20</v>
      </c>
      <c r="D247" s="34">
        <v>1352.18</v>
      </c>
      <c r="E247" s="35"/>
      <c r="F247" s="36">
        <f t="shared" si="15"/>
        <v>0</v>
      </c>
      <c r="G247" s="2"/>
      <c r="H247" s="2"/>
      <c r="I247" s="2"/>
      <c r="J247" s="2"/>
    </row>
    <row r="248" spans="1:10" x14ac:dyDescent="0.25">
      <c r="A248" s="33">
        <v>82</v>
      </c>
      <c r="B248" s="33" t="s">
        <v>243</v>
      </c>
      <c r="C248" s="29" t="s">
        <v>20</v>
      </c>
      <c r="D248" s="34">
        <v>1424.05</v>
      </c>
      <c r="E248" s="35"/>
      <c r="F248" s="36">
        <f t="shared" si="15"/>
        <v>0</v>
      </c>
      <c r="G248" s="2"/>
      <c r="H248" s="2"/>
      <c r="I248" s="2"/>
      <c r="J248" s="2"/>
    </row>
    <row r="249" spans="1:10" x14ac:dyDescent="0.25">
      <c r="A249" s="33">
        <v>83</v>
      </c>
      <c r="B249" s="33" t="s">
        <v>244</v>
      </c>
      <c r="C249" s="29" t="s">
        <v>20</v>
      </c>
      <c r="D249" s="34">
        <v>1816.79</v>
      </c>
      <c r="E249" s="35"/>
      <c r="F249" s="36">
        <f t="shared" si="15"/>
        <v>0</v>
      </c>
      <c r="G249" s="2"/>
      <c r="H249" s="2"/>
      <c r="I249" s="2"/>
      <c r="J249" s="2"/>
    </row>
    <row r="250" spans="1:10" x14ac:dyDescent="0.25">
      <c r="A250" s="33"/>
      <c r="B250" s="40" t="s">
        <v>245</v>
      </c>
      <c r="C250" s="40"/>
      <c r="D250" s="40"/>
      <c r="E250" s="40"/>
      <c r="F250" s="40"/>
      <c r="G250" s="2"/>
      <c r="H250" s="2"/>
      <c r="I250" s="2"/>
      <c r="J250" s="2"/>
    </row>
    <row r="251" spans="1:10" x14ac:dyDescent="0.25">
      <c r="A251" s="33">
        <v>84</v>
      </c>
      <c r="B251" s="33" t="s">
        <v>246</v>
      </c>
      <c r="C251" s="29" t="s">
        <v>20</v>
      </c>
      <c r="D251" s="39">
        <v>1254.3699999999999</v>
      </c>
      <c r="E251" s="35"/>
      <c r="F251" s="36">
        <f t="shared" ref="F251:F257" si="16">D251*E251</f>
        <v>0</v>
      </c>
      <c r="G251" s="2"/>
      <c r="H251" s="2"/>
      <c r="I251" s="2"/>
      <c r="J251" s="2"/>
    </row>
    <row r="252" spans="1:10" x14ac:dyDescent="0.25">
      <c r="A252" s="33">
        <v>85</v>
      </c>
      <c r="B252" s="33" t="s">
        <v>247</v>
      </c>
      <c r="C252" s="29" t="s">
        <v>20</v>
      </c>
      <c r="D252" s="39">
        <v>1387.49</v>
      </c>
      <c r="E252" s="35"/>
      <c r="F252" s="36">
        <f t="shared" si="16"/>
        <v>0</v>
      </c>
      <c r="G252" s="2"/>
      <c r="H252" s="2"/>
      <c r="I252" s="2"/>
      <c r="J252" s="2"/>
    </row>
    <row r="253" spans="1:10" x14ac:dyDescent="0.25">
      <c r="A253" s="33">
        <v>86</v>
      </c>
      <c r="B253" s="33" t="s">
        <v>248</v>
      </c>
      <c r="C253" s="29" t="s">
        <v>20</v>
      </c>
      <c r="D253" s="34">
        <v>1876.32</v>
      </c>
      <c r="E253" s="35"/>
      <c r="F253" s="36">
        <f t="shared" si="16"/>
        <v>0</v>
      </c>
      <c r="G253" s="2"/>
      <c r="H253" s="2"/>
      <c r="I253" s="2"/>
      <c r="J253" s="2"/>
    </row>
    <row r="254" spans="1:10" x14ac:dyDescent="0.25">
      <c r="A254" s="33">
        <v>87</v>
      </c>
      <c r="B254" s="33" t="s">
        <v>249</v>
      </c>
      <c r="C254" s="29" t="s">
        <v>20</v>
      </c>
      <c r="D254" s="34">
        <v>2187.69</v>
      </c>
      <c r="E254" s="35"/>
      <c r="F254" s="36">
        <f t="shared" si="16"/>
        <v>0</v>
      </c>
      <c r="G254" s="2"/>
      <c r="H254" s="2"/>
      <c r="I254" s="2"/>
      <c r="J254" s="2"/>
    </row>
    <row r="255" spans="1:10" x14ac:dyDescent="0.25">
      <c r="A255" s="33">
        <v>88</v>
      </c>
      <c r="B255" s="33" t="s">
        <v>250</v>
      </c>
      <c r="C255" s="29" t="s">
        <v>20</v>
      </c>
      <c r="D255" s="39">
        <v>2842.27</v>
      </c>
      <c r="E255" s="35"/>
      <c r="F255" s="36">
        <f t="shared" si="16"/>
        <v>0</v>
      </c>
      <c r="G255" s="2"/>
      <c r="H255" s="2"/>
      <c r="I255" s="2"/>
      <c r="J255" s="2"/>
    </row>
    <row r="256" spans="1:10" x14ac:dyDescent="0.25">
      <c r="A256" s="33">
        <v>89</v>
      </c>
      <c r="B256" s="33" t="s">
        <v>251</v>
      </c>
      <c r="C256" s="29" t="s">
        <v>20</v>
      </c>
      <c r="D256" s="39">
        <v>2624.46</v>
      </c>
      <c r="E256" s="35"/>
      <c r="F256" s="36">
        <f t="shared" si="16"/>
        <v>0</v>
      </c>
      <c r="G256" s="2"/>
      <c r="H256" s="2"/>
      <c r="I256" s="2"/>
      <c r="J256" s="2"/>
    </row>
    <row r="257" spans="1:10" x14ac:dyDescent="0.25">
      <c r="A257" s="33">
        <v>90</v>
      </c>
      <c r="B257" s="33" t="s">
        <v>252</v>
      </c>
      <c r="C257" s="29" t="s">
        <v>20</v>
      </c>
      <c r="D257" s="34">
        <v>3435.77</v>
      </c>
      <c r="E257" s="35"/>
      <c r="F257" s="36">
        <f t="shared" si="16"/>
        <v>0</v>
      </c>
      <c r="G257" s="2"/>
      <c r="H257" s="2"/>
      <c r="I257" s="2"/>
      <c r="J257" s="2"/>
    </row>
    <row r="258" spans="1:10" x14ac:dyDescent="0.25">
      <c r="A258" s="33"/>
      <c r="B258" s="40" t="s">
        <v>253</v>
      </c>
      <c r="C258" s="40"/>
      <c r="D258" s="40"/>
      <c r="E258" s="40"/>
      <c r="F258" s="40"/>
      <c r="G258" s="2"/>
      <c r="H258" s="2"/>
      <c r="I258" s="2"/>
      <c r="J258" s="2"/>
    </row>
    <row r="259" spans="1:10" x14ac:dyDescent="0.25">
      <c r="A259" s="33">
        <v>91</v>
      </c>
      <c r="B259" s="33" t="s">
        <v>254</v>
      </c>
      <c r="C259" s="29" t="s">
        <v>20</v>
      </c>
      <c r="D259" s="34">
        <v>5128.7299999999996</v>
      </c>
      <c r="E259" s="35"/>
      <c r="F259" s="36">
        <f t="shared" ref="F259:F265" si="17">D259*E259</f>
        <v>0</v>
      </c>
      <c r="G259" s="2"/>
      <c r="H259" s="2"/>
      <c r="I259" s="2"/>
      <c r="J259" s="2"/>
    </row>
    <row r="260" spans="1:10" x14ac:dyDescent="0.25">
      <c r="A260" s="33">
        <v>92</v>
      </c>
      <c r="B260" s="33" t="s">
        <v>255</v>
      </c>
      <c r="C260" s="29" t="s">
        <v>20</v>
      </c>
      <c r="D260" s="39">
        <v>6966.44</v>
      </c>
      <c r="E260" s="35"/>
      <c r="F260" s="36">
        <f t="shared" si="17"/>
        <v>0</v>
      </c>
      <c r="G260" s="2"/>
      <c r="H260" s="2"/>
      <c r="I260" s="2"/>
      <c r="J260" s="2"/>
    </row>
    <row r="261" spans="1:10" x14ac:dyDescent="0.25">
      <c r="A261" s="33">
        <v>93</v>
      </c>
      <c r="B261" s="33" t="s">
        <v>256</v>
      </c>
      <c r="C261" s="29" t="s">
        <v>20</v>
      </c>
      <c r="D261" s="39">
        <v>8294.14</v>
      </c>
      <c r="E261" s="35"/>
      <c r="F261" s="36">
        <f t="shared" si="17"/>
        <v>0</v>
      </c>
      <c r="G261" s="2"/>
      <c r="H261" s="2"/>
      <c r="I261" s="2"/>
      <c r="J261" s="2"/>
    </row>
    <row r="262" spans="1:10" x14ac:dyDescent="0.25">
      <c r="A262" s="33">
        <v>94</v>
      </c>
      <c r="B262" s="33" t="s">
        <v>257</v>
      </c>
      <c r="C262" s="29" t="s">
        <v>20</v>
      </c>
      <c r="D262" s="39">
        <v>8914.33</v>
      </c>
      <c r="E262" s="35"/>
      <c r="F262" s="36">
        <f t="shared" si="17"/>
        <v>0</v>
      </c>
      <c r="G262" s="2"/>
      <c r="H262" s="2"/>
      <c r="I262" s="2"/>
      <c r="J262" s="2"/>
    </row>
    <row r="263" spans="1:10" x14ac:dyDescent="0.25">
      <c r="A263" s="33">
        <v>95</v>
      </c>
      <c r="B263" s="33" t="s">
        <v>258</v>
      </c>
      <c r="C263" s="29" t="s">
        <v>20</v>
      </c>
      <c r="D263" s="34">
        <v>10033.69</v>
      </c>
      <c r="E263" s="35"/>
      <c r="F263" s="36">
        <f t="shared" si="17"/>
        <v>0</v>
      </c>
      <c r="G263" s="2"/>
      <c r="H263" s="2"/>
      <c r="I263" s="2"/>
      <c r="J263" s="2"/>
    </row>
    <row r="264" spans="1:10" x14ac:dyDescent="0.25">
      <c r="A264" s="33">
        <v>96</v>
      </c>
      <c r="B264" s="33" t="s">
        <v>259</v>
      </c>
      <c r="C264" s="29" t="s">
        <v>20</v>
      </c>
      <c r="D264" s="34">
        <v>10914.45</v>
      </c>
      <c r="E264" s="35"/>
      <c r="F264" s="36">
        <f t="shared" si="17"/>
        <v>0</v>
      </c>
      <c r="G264" s="2"/>
      <c r="H264" s="2"/>
      <c r="I264" s="2"/>
      <c r="J264" s="2"/>
    </row>
    <row r="265" spans="1:10" x14ac:dyDescent="0.25">
      <c r="A265" s="33">
        <v>97</v>
      </c>
      <c r="B265" s="33" t="s">
        <v>260</v>
      </c>
      <c r="C265" s="29" t="s">
        <v>20</v>
      </c>
      <c r="D265" s="39">
        <v>7401.63</v>
      </c>
      <c r="E265" s="35"/>
      <c r="F265" s="36">
        <f t="shared" si="17"/>
        <v>0</v>
      </c>
      <c r="G265" s="2"/>
      <c r="H265" s="2"/>
      <c r="I265" s="2"/>
      <c r="J265" s="2"/>
    </row>
    <row r="266" spans="1:10" x14ac:dyDescent="0.25">
      <c r="A266" s="33"/>
      <c r="B266" s="40" t="s">
        <v>261</v>
      </c>
      <c r="C266" s="40"/>
      <c r="D266" s="40"/>
      <c r="E266" s="40"/>
      <c r="F266" s="40"/>
      <c r="G266" s="2"/>
      <c r="H266" s="2"/>
      <c r="I266" s="2"/>
      <c r="J266" s="2"/>
    </row>
    <row r="267" spans="1:10" x14ac:dyDescent="0.25">
      <c r="A267" s="33">
        <v>98</v>
      </c>
      <c r="B267" s="33" t="s">
        <v>262</v>
      </c>
      <c r="C267" s="29" t="s">
        <v>36</v>
      </c>
      <c r="D267" s="34">
        <v>122.67</v>
      </c>
      <c r="E267" s="35"/>
      <c r="F267" s="36">
        <f t="shared" ref="F267:F269" si="18">D267*E267</f>
        <v>0</v>
      </c>
      <c r="G267" s="2"/>
      <c r="H267" s="2"/>
      <c r="I267" s="2"/>
      <c r="J267" s="2"/>
    </row>
    <row r="268" spans="1:10" x14ac:dyDescent="0.25">
      <c r="A268" s="33">
        <v>99</v>
      </c>
      <c r="B268" s="33" t="s">
        <v>263</v>
      </c>
      <c r="C268" s="29" t="s">
        <v>29</v>
      </c>
      <c r="D268" s="34">
        <v>282.48</v>
      </c>
      <c r="E268" s="35"/>
      <c r="F268" s="36">
        <f t="shared" si="18"/>
        <v>0</v>
      </c>
      <c r="G268" s="2"/>
      <c r="H268" s="2"/>
      <c r="I268" s="2"/>
      <c r="J268" s="2"/>
    </row>
    <row r="269" spans="1:10" x14ac:dyDescent="0.25">
      <c r="A269" s="33">
        <v>100</v>
      </c>
      <c r="B269" s="33" t="s">
        <v>264</v>
      </c>
      <c r="C269" s="29" t="s">
        <v>29</v>
      </c>
      <c r="D269" s="34">
        <v>103.45</v>
      </c>
      <c r="E269" s="35"/>
      <c r="F269" s="36">
        <f t="shared" si="18"/>
        <v>0</v>
      </c>
      <c r="G269" s="2"/>
      <c r="H269" s="2"/>
      <c r="I269" s="2"/>
      <c r="J269" s="2"/>
    </row>
    <row r="270" spans="1:10" ht="20.100000000000001" customHeight="1" x14ac:dyDescent="0.25">
      <c r="A270" s="31">
        <v>5.0999999999999996</v>
      </c>
      <c r="B270" s="61" t="s">
        <v>265</v>
      </c>
      <c r="C270" s="62"/>
      <c r="D270" s="62"/>
      <c r="E270" s="62"/>
      <c r="F270" s="63"/>
      <c r="G270" s="2"/>
      <c r="H270" s="2"/>
      <c r="I270" s="2"/>
      <c r="J270" s="2"/>
    </row>
    <row r="271" spans="1:10" x14ac:dyDescent="0.25">
      <c r="A271" s="33">
        <v>1</v>
      </c>
      <c r="B271" s="33" t="s">
        <v>266</v>
      </c>
      <c r="C271" s="33" t="s">
        <v>20</v>
      </c>
      <c r="D271" s="34">
        <v>22126.6</v>
      </c>
      <c r="E271" s="35"/>
      <c r="F271" s="36">
        <f t="shared" ref="F271:F273" si="19">D271*E271</f>
        <v>0</v>
      </c>
      <c r="G271" s="2"/>
      <c r="H271" s="2"/>
      <c r="I271" s="2"/>
      <c r="J271" s="2"/>
    </row>
    <row r="272" spans="1:10" x14ac:dyDescent="0.25">
      <c r="A272" s="33">
        <v>2</v>
      </c>
      <c r="B272" s="33" t="s">
        <v>267</v>
      </c>
      <c r="C272" s="33" t="s">
        <v>20</v>
      </c>
      <c r="D272" s="34">
        <v>61462.77</v>
      </c>
      <c r="E272" s="35"/>
      <c r="F272" s="36">
        <f t="shared" si="19"/>
        <v>0</v>
      </c>
      <c r="G272" s="2"/>
      <c r="H272" s="2"/>
      <c r="I272" s="2"/>
      <c r="J272" s="2"/>
    </row>
    <row r="273" spans="1:10" x14ac:dyDescent="0.25">
      <c r="A273" s="33">
        <v>3</v>
      </c>
      <c r="B273" s="33" t="s">
        <v>268</v>
      </c>
      <c r="C273" s="33" t="s">
        <v>20</v>
      </c>
      <c r="D273" s="39">
        <v>122925.53</v>
      </c>
      <c r="E273" s="35"/>
      <c r="F273" s="36">
        <f t="shared" si="19"/>
        <v>0</v>
      </c>
      <c r="G273" s="2"/>
      <c r="H273" s="2"/>
      <c r="I273" s="2"/>
      <c r="J273" s="2"/>
    </row>
    <row r="274" spans="1:10" ht="20.100000000000001" customHeight="1" x14ac:dyDescent="0.25">
      <c r="A274" s="31">
        <v>6.1</v>
      </c>
      <c r="B274" s="61" t="s">
        <v>269</v>
      </c>
      <c r="C274" s="62"/>
      <c r="D274" s="62"/>
      <c r="E274" s="62"/>
      <c r="F274" s="63"/>
      <c r="G274" s="2"/>
      <c r="H274" s="2"/>
      <c r="I274" s="2"/>
      <c r="J274" s="2"/>
    </row>
    <row r="275" spans="1:10" x14ac:dyDescent="0.25">
      <c r="A275" s="33">
        <v>1</v>
      </c>
      <c r="B275" s="33" t="s">
        <v>270</v>
      </c>
      <c r="C275" s="33" t="s">
        <v>20</v>
      </c>
      <c r="D275" s="34">
        <v>4354.4399999999996</v>
      </c>
      <c r="E275" s="35"/>
      <c r="F275" s="36">
        <f t="shared" ref="F275:F277" si="20">D275*E275</f>
        <v>0</v>
      </c>
      <c r="G275" s="2"/>
      <c r="H275" s="2"/>
      <c r="I275" s="2"/>
      <c r="J275" s="2"/>
    </row>
    <row r="276" spans="1:10" x14ac:dyDescent="0.25">
      <c r="A276" s="33">
        <v>2</v>
      </c>
      <c r="B276" s="33" t="s">
        <v>271</v>
      </c>
      <c r="C276" s="33" t="s">
        <v>20</v>
      </c>
      <c r="D276" s="34">
        <v>2817.87</v>
      </c>
      <c r="E276" s="35"/>
      <c r="F276" s="36">
        <f t="shared" si="20"/>
        <v>0</v>
      </c>
      <c r="G276" s="2"/>
      <c r="H276" s="2"/>
      <c r="I276" s="2"/>
      <c r="J276" s="2"/>
    </row>
    <row r="277" spans="1:10" x14ac:dyDescent="0.25">
      <c r="A277" s="33">
        <v>3</v>
      </c>
      <c r="B277" s="33" t="s">
        <v>272</v>
      </c>
      <c r="C277" s="33" t="s">
        <v>273</v>
      </c>
      <c r="D277" s="39">
        <v>11883.89</v>
      </c>
      <c r="E277" s="35"/>
      <c r="F277" s="36">
        <f t="shared" si="20"/>
        <v>0</v>
      </c>
      <c r="G277" s="2"/>
      <c r="H277" s="2"/>
      <c r="I277" s="2"/>
      <c r="J277" s="2"/>
    </row>
    <row r="278" spans="1:10" ht="23.25" x14ac:dyDescent="0.25">
      <c r="A278" s="33">
        <v>4</v>
      </c>
      <c r="B278" s="33" t="s">
        <v>274</v>
      </c>
      <c r="C278" s="33" t="s">
        <v>275</v>
      </c>
      <c r="D278" s="37" t="s">
        <v>62</v>
      </c>
      <c r="E278" s="35"/>
      <c r="F278" s="36"/>
      <c r="G278" s="2"/>
      <c r="H278" s="2"/>
      <c r="I278" s="2"/>
      <c r="J278" s="2"/>
    </row>
    <row r="279" spans="1:10" ht="23.25" x14ac:dyDescent="0.25">
      <c r="A279" s="33">
        <v>5</v>
      </c>
      <c r="B279" s="33" t="s">
        <v>276</v>
      </c>
      <c r="C279" s="33" t="s">
        <v>20</v>
      </c>
      <c r="D279" s="37" t="s">
        <v>62</v>
      </c>
      <c r="E279" s="35"/>
      <c r="F279" s="36"/>
      <c r="G279" s="2"/>
      <c r="H279" s="2"/>
      <c r="I279" s="2"/>
      <c r="J279" s="2"/>
    </row>
    <row r="280" spans="1:10" x14ac:dyDescent="0.25">
      <c r="A280" s="33">
        <v>6</v>
      </c>
      <c r="B280" s="33" t="s">
        <v>277</v>
      </c>
      <c r="C280" s="33" t="s">
        <v>20</v>
      </c>
      <c r="D280" s="39">
        <v>147.51</v>
      </c>
      <c r="E280" s="35"/>
      <c r="F280" s="36">
        <f t="shared" ref="F280" si="21">D280*E280</f>
        <v>0</v>
      </c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E283" s="42" t="s">
        <v>278</v>
      </c>
      <c r="F283" s="36">
        <f>SUM(F17:F280)</f>
        <v>0</v>
      </c>
      <c r="G283" s="2"/>
      <c r="H283" s="2"/>
      <c r="I283" s="2"/>
      <c r="J283" s="2"/>
    </row>
    <row r="284" spans="1:10" x14ac:dyDescent="0.25">
      <c r="A284" s="2"/>
      <c r="B284" s="2"/>
      <c r="C284" s="2"/>
      <c r="E284" s="42" t="s">
        <v>279</v>
      </c>
      <c r="F284" s="36">
        <f>F283*0.05</f>
        <v>0</v>
      </c>
      <c r="G284" s="2"/>
      <c r="H284" s="2"/>
      <c r="I284" s="2"/>
      <c r="J284" s="2"/>
    </row>
    <row r="285" spans="1:10" x14ac:dyDescent="0.25">
      <c r="A285" s="2"/>
      <c r="B285" s="2"/>
      <c r="C285" s="2"/>
      <c r="E285" s="42" t="s">
        <v>280</v>
      </c>
      <c r="F285" s="36">
        <f>(F283+F284)*0.15</f>
        <v>0</v>
      </c>
      <c r="G285" s="2"/>
      <c r="H285" s="2"/>
      <c r="I285" s="2"/>
      <c r="J285" s="2"/>
    </row>
    <row r="286" spans="1:10" x14ac:dyDescent="0.25">
      <c r="A286" s="2"/>
      <c r="B286" s="2"/>
      <c r="C286" s="2"/>
      <c r="E286" s="42" t="s">
        <v>281</v>
      </c>
      <c r="F286" s="36">
        <f>F284+F285</f>
        <v>0</v>
      </c>
      <c r="G286" s="2"/>
      <c r="H286" s="2"/>
      <c r="I286" s="2"/>
      <c r="J286" s="2"/>
    </row>
    <row r="287" spans="1:10" x14ac:dyDescent="0.25">
      <c r="A287" s="2"/>
      <c r="B287" s="2"/>
      <c r="C287" s="2"/>
      <c r="E287" s="42" t="s">
        <v>282</v>
      </c>
      <c r="F287" s="36">
        <f>F286+F283</f>
        <v>0</v>
      </c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</sheetData>
  <protectedRanges>
    <protectedRange algorithmName="SHA-512" hashValue="dNlkw75HPT43NkbP+anvxz2BZET6b1/kHVbwa326pgTs2vaBEIj6Sw8rbKD/nt1JnVP9IY7nYGCyX24VEsaoNQ==" saltValue="T+BfRhvtkf1C7vkQlnzVrw==" spinCount="100000" sqref="A1:F16 E281:F287 A17:D287 F1:F280" name="City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3D89-B7F5-4036-9169-4CFDF986700B}">
  <dimension ref="A1:K300"/>
  <sheetViews>
    <sheetView topLeftCell="A269" workbookViewId="0">
      <selection activeCell="O133" sqref="O133"/>
    </sheetView>
  </sheetViews>
  <sheetFormatPr defaultColWidth="9.140625" defaultRowHeight="15" x14ac:dyDescent="0.25"/>
  <cols>
    <col min="1" max="1" width="6.42578125" customWidth="1"/>
    <col min="2" max="2" width="46.28515625" bestFit="1" customWidth="1"/>
    <col min="3" max="3" width="4.5703125" style="87" bestFit="1" customWidth="1"/>
    <col min="4" max="4" width="10.5703125" customWidth="1"/>
    <col min="6" max="6" width="23.7109375" customWidth="1"/>
    <col min="7" max="7" width="6.7109375" customWidth="1"/>
    <col min="8" max="8" width="11.42578125" customWidth="1"/>
    <col min="9" max="9" width="23.42578125" customWidth="1"/>
    <col min="10" max="10" width="22.28515625" customWidth="1"/>
  </cols>
  <sheetData>
    <row r="1" spans="1:11" x14ac:dyDescent="0.25">
      <c r="A1" t="s">
        <v>0</v>
      </c>
      <c r="G1" s="1"/>
      <c r="K1" s="2"/>
    </row>
    <row r="2" spans="1:11" x14ac:dyDescent="0.25">
      <c r="A2" t="s">
        <v>1</v>
      </c>
      <c r="G2" s="1"/>
      <c r="K2" s="2"/>
    </row>
    <row r="3" spans="1:11" x14ac:dyDescent="0.25">
      <c r="A3" s="67" t="s">
        <v>2</v>
      </c>
      <c r="B3" s="67"/>
      <c r="C3" s="88"/>
      <c r="D3" s="67"/>
      <c r="E3" s="67"/>
      <c r="F3" s="67"/>
      <c r="G3" s="3"/>
      <c r="H3" s="4"/>
      <c r="I3" s="4"/>
      <c r="J3" s="4"/>
      <c r="K3" s="2"/>
    </row>
    <row r="4" spans="1:11" x14ac:dyDescent="0.25">
      <c r="A4" s="19"/>
      <c r="B4" s="19"/>
      <c r="C4" s="89"/>
      <c r="D4" s="19"/>
      <c r="E4" s="19"/>
      <c r="F4" s="19"/>
      <c r="G4" s="5"/>
      <c r="H4" s="2"/>
      <c r="I4" s="2"/>
      <c r="J4" s="2"/>
      <c r="K4" s="2"/>
    </row>
    <row r="5" spans="1:11" x14ac:dyDescent="0.25">
      <c r="A5" s="7" t="s">
        <v>3</v>
      </c>
      <c r="B5" s="10"/>
      <c r="C5" s="90"/>
      <c r="D5" s="10"/>
      <c r="E5" s="11" t="s">
        <v>4</v>
      </c>
      <c r="F5" s="12"/>
      <c r="G5" s="43"/>
      <c r="H5" s="6"/>
      <c r="I5" s="6"/>
      <c r="J5" s="6"/>
      <c r="K5" s="2"/>
    </row>
    <row r="6" spans="1:11" x14ac:dyDescent="0.25">
      <c r="A6" s="7"/>
      <c r="B6" s="10"/>
      <c r="C6" s="91"/>
      <c r="D6" s="10"/>
      <c r="E6" s="10"/>
      <c r="F6" s="13"/>
      <c r="G6" s="13"/>
      <c r="H6" s="6"/>
      <c r="I6" s="6"/>
      <c r="J6" s="6"/>
      <c r="K6" s="2"/>
    </row>
    <row r="7" spans="1:11" x14ac:dyDescent="0.25">
      <c r="A7" s="7" t="s">
        <v>5</v>
      </c>
      <c r="B7" s="10"/>
      <c r="C7" s="90"/>
      <c r="D7" s="10"/>
      <c r="E7" s="11" t="s">
        <v>6</v>
      </c>
      <c r="F7" s="9"/>
      <c r="G7" s="13"/>
      <c r="H7" s="6"/>
      <c r="I7" s="6"/>
      <c r="J7" s="6"/>
      <c r="K7" s="2"/>
    </row>
    <row r="8" spans="1:11" x14ac:dyDescent="0.25">
      <c r="A8" s="7"/>
      <c r="B8" s="10"/>
      <c r="C8" s="91"/>
      <c r="D8" s="10"/>
      <c r="E8" s="11"/>
      <c r="F8" s="13"/>
      <c r="G8" s="13"/>
      <c r="H8" s="6"/>
      <c r="I8" s="6"/>
      <c r="J8" s="6"/>
      <c r="K8" s="2"/>
    </row>
    <row r="9" spans="1:11" x14ac:dyDescent="0.25">
      <c r="A9" s="14"/>
      <c r="B9" s="15"/>
      <c r="C9" s="92"/>
      <c r="D9" s="15"/>
      <c r="E9" s="16"/>
      <c r="F9" s="17"/>
      <c r="G9" s="10"/>
      <c r="H9" s="6"/>
      <c r="I9" s="6"/>
      <c r="J9" s="6"/>
      <c r="K9" s="2"/>
    </row>
    <row r="10" spans="1:11" x14ac:dyDescent="0.25">
      <c r="A10" s="18" t="s">
        <v>7</v>
      </c>
      <c r="B10" s="10"/>
      <c r="C10" s="89" t="s">
        <v>8</v>
      </c>
      <c r="D10" s="19"/>
      <c r="E10" s="19"/>
      <c r="F10" s="20"/>
      <c r="G10" s="19"/>
      <c r="H10" s="6"/>
      <c r="I10" s="6"/>
      <c r="J10" s="6"/>
      <c r="K10" s="2"/>
    </row>
    <row r="11" spans="1:11" x14ac:dyDescent="0.25">
      <c r="A11" s="21"/>
      <c r="B11" s="10"/>
      <c r="C11" s="93"/>
      <c r="D11" s="10"/>
      <c r="E11" s="11"/>
      <c r="F11" s="22"/>
      <c r="G11" s="10"/>
      <c r="H11" s="6"/>
      <c r="I11" s="6"/>
      <c r="J11" s="6"/>
      <c r="K11" s="2"/>
    </row>
    <row r="12" spans="1:11" x14ac:dyDescent="0.25">
      <c r="A12" s="18" t="s">
        <v>9</v>
      </c>
      <c r="B12" s="23" t="s">
        <v>10</v>
      </c>
      <c r="C12" s="89"/>
      <c r="D12" s="24" t="s">
        <v>4</v>
      </c>
      <c r="E12" s="23" t="s">
        <v>11</v>
      </c>
      <c r="F12" s="25"/>
      <c r="G12" s="5"/>
      <c r="H12" s="6"/>
      <c r="I12" s="6"/>
      <c r="J12" s="6"/>
      <c r="K12" s="2"/>
    </row>
    <row r="13" spans="1:11" x14ac:dyDescent="0.25">
      <c r="A13" s="68" t="s">
        <v>12</v>
      </c>
      <c r="B13" s="69"/>
      <c r="C13" s="94"/>
      <c r="D13" s="69"/>
      <c r="E13" s="69"/>
      <c r="F13" s="70"/>
      <c r="G13" s="26"/>
      <c r="H13" s="6"/>
      <c r="I13" s="6"/>
      <c r="J13" s="6"/>
      <c r="K13" s="2"/>
    </row>
    <row r="14" spans="1:11" x14ac:dyDescent="0.25">
      <c r="A14" s="68"/>
      <c r="B14" s="69"/>
      <c r="C14" s="94"/>
      <c r="D14" s="69"/>
      <c r="E14" s="69"/>
      <c r="F14" s="70"/>
      <c r="G14" s="26"/>
      <c r="H14" s="6"/>
      <c r="I14" s="6"/>
      <c r="J14" s="6"/>
      <c r="K14" s="2"/>
    </row>
    <row r="15" spans="1:11" x14ac:dyDescent="0.25">
      <c r="A15" s="26"/>
      <c r="B15" s="26"/>
      <c r="C15" s="94"/>
      <c r="D15" s="26"/>
      <c r="E15" s="73" t="s">
        <v>283</v>
      </c>
      <c r="F15" s="73"/>
      <c r="G15" s="44"/>
      <c r="H15" s="33" t="s">
        <v>284</v>
      </c>
      <c r="I15" s="33"/>
      <c r="J15" s="33"/>
      <c r="K15" s="2"/>
    </row>
    <row r="16" spans="1:11" ht="22.5" x14ac:dyDescent="0.25">
      <c r="A16" s="26"/>
      <c r="B16" s="26"/>
      <c r="C16" s="94"/>
      <c r="D16" s="26"/>
      <c r="E16" s="73"/>
      <c r="F16" s="73"/>
      <c r="G16" s="44"/>
      <c r="H16" s="45" t="s">
        <v>285</v>
      </c>
      <c r="I16" s="45" t="s">
        <v>286</v>
      </c>
      <c r="J16" s="45" t="s">
        <v>287</v>
      </c>
      <c r="K16" s="2"/>
    </row>
    <row r="17" spans="1:11" ht="23.25" x14ac:dyDescent="0.25">
      <c r="A17" s="27" t="s">
        <v>13</v>
      </c>
      <c r="B17" s="28" t="s">
        <v>14</v>
      </c>
      <c r="C17" s="95" t="s">
        <v>15</v>
      </c>
      <c r="D17" s="30" t="s">
        <v>312</v>
      </c>
      <c r="E17" s="28" t="s">
        <v>16</v>
      </c>
      <c r="F17" s="28" t="s">
        <v>17</v>
      </c>
      <c r="G17" s="28"/>
      <c r="H17" s="28"/>
      <c r="I17" s="28"/>
      <c r="J17" s="28"/>
      <c r="K17" s="2"/>
    </row>
    <row r="18" spans="1:11" ht="20.100000000000001" customHeight="1" x14ac:dyDescent="0.25">
      <c r="A18" s="31">
        <v>1.1000000000000001</v>
      </c>
      <c r="B18" s="61" t="s">
        <v>18</v>
      </c>
      <c r="C18" s="96"/>
      <c r="D18" s="62"/>
      <c r="E18" s="62"/>
      <c r="F18" s="62"/>
      <c r="G18" s="62"/>
      <c r="H18" s="62"/>
      <c r="I18" s="62"/>
      <c r="J18" s="63"/>
      <c r="K18" s="2"/>
    </row>
    <row r="19" spans="1:11" x14ac:dyDescent="0.25">
      <c r="A19" s="33">
        <v>1</v>
      </c>
      <c r="B19" s="33" t="s">
        <v>19</v>
      </c>
      <c r="C19" s="95" t="s">
        <v>20</v>
      </c>
      <c r="D19" s="34">
        <f>'Bond Estimate Form'!D17</f>
        <v>3389.56</v>
      </c>
      <c r="E19" s="27">
        <v>0</v>
      </c>
      <c r="F19" s="36">
        <f>D19*E19</f>
        <v>0</v>
      </c>
      <c r="G19" s="53"/>
      <c r="H19" s="46"/>
      <c r="I19" s="47">
        <f>F19*H19</f>
        <v>0</v>
      </c>
      <c r="J19" s="48">
        <f>F19-I19</f>
        <v>0</v>
      </c>
      <c r="K19" s="2"/>
    </row>
    <row r="20" spans="1:11" x14ac:dyDescent="0.25">
      <c r="A20" s="33">
        <v>2</v>
      </c>
      <c r="B20" s="33" t="s">
        <v>21</v>
      </c>
      <c r="C20" s="95" t="s">
        <v>22</v>
      </c>
      <c r="D20" s="34">
        <f>'Bond Estimate Form'!D18</f>
        <v>5.98</v>
      </c>
      <c r="E20" s="27">
        <v>0</v>
      </c>
      <c r="F20" s="36">
        <f t="shared" ref="F20:F43" si="0">D20*E20</f>
        <v>0</v>
      </c>
      <c r="G20" s="55"/>
      <c r="H20" s="46"/>
      <c r="I20" s="47">
        <f>F20*H20</f>
        <v>0</v>
      </c>
      <c r="J20" s="48">
        <f>F20-I20</f>
        <v>0</v>
      </c>
      <c r="K20" s="2"/>
    </row>
    <row r="21" spans="1:11" x14ac:dyDescent="0.25">
      <c r="A21" s="33">
        <v>3</v>
      </c>
      <c r="B21" s="33" t="s">
        <v>23</v>
      </c>
      <c r="C21" s="95" t="s">
        <v>22</v>
      </c>
      <c r="D21" s="34">
        <f>'Bond Estimate Form'!D19</f>
        <v>22.04</v>
      </c>
      <c r="E21" s="27">
        <v>0</v>
      </c>
      <c r="F21" s="36">
        <f t="shared" si="0"/>
        <v>0</v>
      </c>
      <c r="G21" s="55"/>
      <c r="H21" s="46"/>
      <c r="I21" s="47">
        <f t="shared" ref="I21:I43" si="1">F21*H21</f>
        <v>0</v>
      </c>
      <c r="J21" s="48">
        <f t="shared" ref="J21:J43" si="2">F21-I21</f>
        <v>0</v>
      </c>
      <c r="K21" s="2"/>
    </row>
    <row r="22" spans="1:11" x14ac:dyDescent="0.25">
      <c r="A22" s="33">
        <v>4</v>
      </c>
      <c r="B22" s="33" t="s">
        <v>24</v>
      </c>
      <c r="C22" s="95" t="s">
        <v>22</v>
      </c>
      <c r="D22" s="34">
        <f>'Bond Estimate Form'!D20</f>
        <v>15.42</v>
      </c>
      <c r="E22" s="27">
        <v>0</v>
      </c>
      <c r="F22" s="36">
        <f t="shared" si="0"/>
        <v>0</v>
      </c>
      <c r="G22" s="55"/>
      <c r="H22" s="46"/>
      <c r="I22" s="47">
        <f t="shared" si="1"/>
        <v>0</v>
      </c>
      <c r="J22" s="48">
        <f t="shared" si="2"/>
        <v>0</v>
      </c>
      <c r="K22" s="2"/>
    </row>
    <row r="23" spans="1:11" x14ac:dyDescent="0.25">
      <c r="A23" s="33">
        <v>5</v>
      </c>
      <c r="B23" s="33" t="s">
        <v>25</v>
      </c>
      <c r="C23" s="95" t="s">
        <v>20</v>
      </c>
      <c r="D23" s="34">
        <f>'Bond Estimate Form'!D21</f>
        <v>546.5</v>
      </c>
      <c r="E23" s="27">
        <v>0</v>
      </c>
      <c r="F23" s="36">
        <f t="shared" si="0"/>
        <v>0</v>
      </c>
      <c r="G23" s="55"/>
      <c r="H23" s="46"/>
      <c r="I23" s="47">
        <f t="shared" si="1"/>
        <v>0</v>
      </c>
      <c r="J23" s="48">
        <f t="shared" si="2"/>
        <v>0</v>
      </c>
      <c r="K23" s="2"/>
    </row>
    <row r="24" spans="1:11" x14ac:dyDescent="0.25">
      <c r="A24" s="33">
        <v>6</v>
      </c>
      <c r="B24" s="33" t="s">
        <v>26</v>
      </c>
      <c r="C24" s="95" t="s">
        <v>20</v>
      </c>
      <c r="D24" s="34">
        <f>'Bond Estimate Form'!D22</f>
        <v>435.44</v>
      </c>
      <c r="E24" s="27">
        <v>0</v>
      </c>
      <c r="F24" s="36">
        <f t="shared" si="0"/>
        <v>0</v>
      </c>
      <c r="G24" s="55"/>
      <c r="H24" s="46"/>
      <c r="I24" s="47">
        <f t="shared" si="1"/>
        <v>0</v>
      </c>
      <c r="J24" s="48">
        <f t="shared" si="2"/>
        <v>0</v>
      </c>
      <c r="K24" s="2"/>
    </row>
    <row r="25" spans="1:11" x14ac:dyDescent="0.25">
      <c r="A25" s="33">
        <v>7</v>
      </c>
      <c r="B25" s="33" t="s">
        <v>27</v>
      </c>
      <c r="C25" s="95" t="s">
        <v>20</v>
      </c>
      <c r="D25" s="34">
        <f>'Bond Estimate Form'!D23</f>
        <v>274.70999999999998</v>
      </c>
      <c r="E25" s="27">
        <v>0</v>
      </c>
      <c r="F25" s="36">
        <f t="shared" si="0"/>
        <v>0</v>
      </c>
      <c r="G25" s="55"/>
      <c r="H25" s="46"/>
      <c r="I25" s="47">
        <f t="shared" si="1"/>
        <v>0</v>
      </c>
      <c r="J25" s="48">
        <f t="shared" si="2"/>
        <v>0</v>
      </c>
      <c r="K25" s="2"/>
    </row>
    <row r="26" spans="1:11" x14ac:dyDescent="0.25">
      <c r="A26" s="33">
        <v>8</v>
      </c>
      <c r="B26" s="33" t="s">
        <v>28</v>
      </c>
      <c r="C26" s="95" t="s">
        <v>29</v>
      </c>
      <c r="D26" s="34">
        <f>'Bond Estimate Form'!D24</f>
        <v>23.22</v>
      </c>
      <c r="E26" s="27">
        <v>0</v>
      </c>
      <c r="F26" s="36">
        <f t="shared" si="0"/>
        <v>0</v>
      </c>
      <c r="G26" s="55"/>
      <c r="H26" s="46"/>
      <c r="I26" s="47">
        <f t="shared" si="1"/>
        <v>0</v>
      </c>
      <c r="J26" s="48">
        <f t="shared" si="2"/>
        <v>0</v>
      </c>
      <c r="K26" s="2"/>
    </row>
    <row r="27" spans="1:11" x14ac:dyDescent="0.25">
      <c r="A27" s="33">
        <v>9</v>
      </c>
      <c r="B27" s="33" t="s">
        <v>30</v>
      </c>
      <c r="C27" s="95" t="s">
        <v>20</v>
      </c>
      <c r="D27" s="34">
        <f>'Bond Estimate Form'!D25</f>
        <v>6554.94</v>
      </c>
      <c r="E27" s="27">
        <v>0</v>
      </c>
      <c r="F27" s="36">
        <f t="shared" si="0"/>
        <v>0</v>
      </c>
      <c r="G27" s="55"/>
      <c r="H27" s="46"/>
      <c r="I27" s="47">
        <f t="shared" si="1"/>
        <v>0</v>
      </c>
      <c r="J27" s="48">
        <f t="shared" si="2"/>
        <v>0</v>
      </c>
      <c r="K27" s="2"/>
    </row>
    <row r="28" spans="1:11" x14ac:dyDescent="0.25">
      <c r="A28" s="33">
        <v>10</v>
      </c>
      <c r="B28" s="33" t="s">
        <v>31</v>
      </c>
      <c r="C28" s="95" t="s">
        <v>32</v>
      </c>
      <c r="D28" s="34">
        <f>'Bond Estimate Form'!D26</f>
        <v>25.51</v>
      </c>
      <c r="E28" s="27">
        <v>0</v>
      </c>
      <c r="F28" s="36">
        <f t="shared" si="0"/>
        <v>0</v>
      </c>
      <c r="G28" s="55"/>
      <c r="H28" s="46"/>
      <c r="I28" s="47">
        <f t="shared" si="1"/>
        <v>0</v>
      </c>
      <c r="J28" s="48">
        <f t="shared" si="2"/>
        <v>0</v>
      </c>
      <c r="K28" s="2"/>
    </row>
    <row r="29" spans="1:11" x14ac:dyDescent="0.25">
      <c r="A29" s="33">
        <v>11</v>
      </c>
      <c r="B29" s="33" t="s">
        <v>33</v>
      </c>
      <c r="C29" s="95" t="s">
        <v>29</v>
      </c>
      <c r="D29" s="34">
        <f>'Bond Estimate Form'!D27</f>
        <v>137.13999999999999</v>
      </c>
      <c r="E29" s="27">
        <v>0</v>
      </c>
      <c r="F29" s="36">
        <f t="shared" si="0"/>
        <v>0</v>
      </c>
      <c r="G29" s="55"/>
      <c r="H29" s="46"/>
      <c r="I29" s="47">
        <f t="shared" si="1"/>
        <v>0</v>
      </c>
      <c r="J29" s="48">
        <f t="shared" si="2"/>
        <v>0</v>
      </c>
      <c r="K29" s="2"/>
    </row>
    <row r="30" spans="1:11" x14ac:dyDescent="0.25">
      <c r="A30" s="33">
        <v>12</v>
      </c>
      <c r="B30" s="33" t="s">
        <v>34</v>
      </c>
      <c r="C30" s="95" t="s">
        <v>22</v>
      </c>
      <c r="D30" s="34">
        <f>'Bond Estimate Form'!D28</f>
        <v>18.170000000000002</v>
      </c>
      <c r="E30" s="27">
        <v>0</v>
      </c>
      <c r="F30" s="36">
        <f t="shared" si="0"/>
        <v>0</v>
      </c>
      <c r="G30" s="55"/>
      <c r="H30" s="46"/>
      <c r="I30" s="47">
        <f t="shared" si="1"/>
        <v>0</v>
      </c>
      <c r="J30" s="48">
        <f t="shared" si="2"/>
        <v>0</v>
      </c>
      <c r="K30" s="2"/>
    </row>
    <row r="31" spans="1:11" ht="25.7" customHeight="1" x14ac:dyDescent="0.25">
      <c r="A31" s="33">
        <v>13</v>
      </c>
      <c r="B31" s="33" t="s">
        <v>35</v>
      </c>
      <c r="C31" s="95" t="s">
        <v>36</v>
      </c>
      <c r="D31" s="34">
        <f>'Bond Estimate Form'!D29</f>
        <v>0.17</v>
      </c>
      <c r="E31" s="27">
        <v>0</v>
      </c>
      <c r="F31" s="36">
        <f t="shared" si="0"/>
        <v>0</v>
      </c>
      <c r="G31" s="55"/>
      <c r="H31" s="46"/>
      <c r="I31" s="47">
        <f t="shared" si="1"/>
        <v>0</v>
      </c>
      <c r="J31" s="48">
        <f t="shared" si="2"/>
        <v>0</v>
      </c>
      <c r="K31" s="2"/>
    </row>
    <row r="32" spans="1:11" ht="25.7" customHeight="1" x14ac:dyDescent="0.25">
      <c r="A32" s="33">
        <v>14</v>
      </c>
      <c r="B32" s="33" t="s">
        <v>37</v>
      </c>
      <c r="C32" s="95" t="s">
        <v>36</v>
      </c>
      <c r="D32" s="34">
        <f>'Bond Estimate Form'!D30</f>
        <v>0.26</v>
      </c>
      <c r="E32" s="27">
        <v>0</v>
      </c>
      <c r="F32" s="36">
        <f t="shared" si="0"/>
        <v>0</v>
      </c>
      <c r="G32" s="55"/>
      <c r="H32" s="46"/>
      <c r="I32" s="47">
        <f t="shared" si="1"/>
        <v>0</v>
      </c>
      <c r="J32" s="48">
        <f t="shared" si="2"/>
        <v>0</v>
      </c>
      <c r="K32" s="2"/>
    </row>
    <row r="33" spans="1:11" ht="25.7" customHeight="1" x14ac:dyDescent="0.25">
      <c r="A33" s="33">
        <v>15</v>
      </c>
      <c r="B33" s="33" t="s">
        <v>38</v>
      </c>
      <c r="C33" s="95" t="s">
        <v>39</v>
      </c>
      <c r="D33" s="34">
        <f>'Bond Estimate Form'!D31</f>
        <v>614.78</v>
      </c>
      <c r="E33" s="27">
        <v>0</v>
      </c>
      <c r="F33" s="36">
        <f t="shared" si="0"/>
        <v>0</v>
      </c>
      <c r="G33" s="55"/>
      <c r="H33" s="46"/>
      <c r="I33" s="47">
        <f t="shared" si="1"/>
        <v>0</v>
      </c>
      <c r="J33" s="48">
        <f t="shared" si="2"/>
        <v>0</v>
      </c>
      <c r="K33" s="2"/>
    </row>
    <row r="34" spans="1:11" ht="25.7" customHeight="1" x14ac:dyDescent="0.25">
      <c r="A34" s="33">
        <v>16</v>
      </c>
      <c r="B34" s="33" t="s">
        <v>40</v>
      </c>
      <c r="C34" s="95" t="s">
        <v>39</v>
      </c>
      <c r="D34" s="34">
        <f>'Bond Estimate Form'!D32</f>
        <v>609.41999999999996</v>
      </c>
      <c r="E34" s="27">
        <v>0</v>
      </c>
      <c r="F34" s="36">
        <f t="shared" si="0"/>
        <v>0</v>
      </c>
      <c r="G34" s="55"/>
      <c r="H34" s="46"/>
      <c r="I34" s="47">
        <f t="shared" si="1"/>
        <v>0</v>
      </c>
      <c r="J34" s="48">
        <f t="shared" si="2"/>
        <v>0</v>
      </c>
      <c r="K34" s="2"/>
    </row>
    <row r="35" spans="1:11" x14ac:dyDescent="0.25">
      <c r="A35" s="33">
        <v>17</v>
      </c>
      <c r="B35" s="33" t="s">
        <v>41</v>
      </c>
      <c r="C35" s="95" t="s">
        <v>29</v>
      </c>
      <c r="D35" s="34">
        <f>'Bond Estimate Form'!D33</f>
        <v>99.57</v>
      </c>
      <c r="E35" s="27">
        <v>0</v>
      </c>
      <c r="F35" s="36">
        <f t="shared" si="0"/>
        <v>0</v>
      </c>
      <c r="G35" s="55"/>
      <c r="H35" s="46"/>
      <c r="I35" s="47">
        <f t="shared" si="1"/>
        <v>0</v>
      </c>
      <c r="J35" s="48">
        <f t="shared" si="2"/>
        <v>0</v>
      </c>
      <c r="K35" s="2"/>
    </row>
    <row r="36" spans="1:11" x14ac:dyDescent="0.25">
      <c r="A36" s="33">
        <v>18</v>
      </c>
      <c r="B36" s="33" t="s">
        <v>42</v>
      </c>
      <c r="C36" s="95" t="s">
        <v>32</v>
      </c>
      <c r="D36" s="34">
        <f>'Bond Estimate Form'!D34</f>
        <v>11.51</v>
      </c>
      <c r="E36" s="27">
        <v>0</v>
      </c>
      <c r="F36" s="36">
        <f t="shared" si="0"/>
        <v>0</v>
      </c>
      <c r="G36" s="55"/>
      <c r="H36" s="46"/>
      <c r="I36" s="47">
        <f t="shared" si="1"/>
        <v>0</v>
      </c>
      <c r="J36" s="48">
        <f t="shared" si="2"/>
        <v>0</v>
      </c>
      <c r="K36" s="2"/>
    </row>
    <row r="37" spans="1:11" x14ac:dyDescent="0.25">
      <c r="A37" s="33">
        <v>19</v>
      </c>
      <c r="B37" s="33" t="s">
        <v>43</v>
      </c>
      <c r="C37" s="95" t="s">
        <v>32</v>
      </c>
      <c r="D37" s="34">
        <f>'Bond Estimate Form'!D35</f>
        <v>23.42</v>
      </c>
      <c r="E37" s="27">
        <v>0</v>
      </c>
      <c r="F37" s="36">
        <f t="shared" si="0"/>
        <v>0</v>
      </c>
      <c r="G37" s="55"/>
      <c r="H37" s="46"/>
      <c r="I37" s="47">
        <f t="shared" si="1"/>
        <v>0</v>
      </c>
      <c r="J37" s="48">
        <f t="shared" si="2"/>
        <v>0</v>
      </c>
      <c r="K37" s="2"/>
    </row>
    <row r="38" spans="1:11" x14ac:dyDescent="0.25">
      <c r="A38" s="33">
        <v>20</v>
      </c>
      <c r="B38" s="33" t="s">
        <v>44</v>
      </c>
      <c r="C38" s="95" t="s">
        <v>32</v>
      </c>
      <c r="D38" s="34">
        <f>'Bond Estimate Form'!D36</f>
        <v>26.8</v>
      </c>
      <c r="E38" s="27">
        <v>0</v>
      </c>
      <c r="F38" s="36">
        <f t="shared" si="0"/>
        <v>0</v>
      </c>
      <c r="G38" s="55"/>
      <c r="H38" s="46"/>
      <c r="I38" s="47">
        <f t="shared" si="1"/>
        <v>0</v>
      </c>
      <c r="J38" s="48">
        <f t="shared" si="2"/>
        <v>0</v>
      </c>
      <c r="K38" s="2"/>
    </row>
    <row r="39" spans="1:11" x14ac:dyDescent="0.25">
      <c r="A39" s="33">
        <v>21</v>
      </c>
      <c r="B39" s="33" t="s">
        <v>45</v>
      </c>
      <c r="C39" s="95" t="s">
        <v>36</v>
      </c>
      <c r="D39" s="34">
        <f>'Bond Estimate Form'!D37</f>
        <v>5.86</v>
      </c>
      <c r="E39" s="27">
        <v>0</v>
      </c>
      <c r="F39" s="36">
        <f t="shared" si="0"/>
        <v>0</v>
      </c>
      <c r="G39" s="55"/>
      <c r="H39" s="46"/>
      <c r="I39" s="47">
        <f t="shared" si="1"/>
        <v>0</v>
      </c>
      <c r="J39" s="48">
        <f t="shared" si="2"/>
        <v>0</v>
      </c>
      <c r="K39" s="2"/>
    </row>
    <row r="40" spans="1:11" x14ac:dyDescent="0.25">
      <c r="A40" s="33">
        <v>22</v>
      </c>
      <c r="B40" s="33" t="s">
        <v>46</v>
      </c>
      <c r="C40" s="95" t="s">
        <v>22</v>
      </c>
      <c r="D40" s="34">
        <f>'Bond Estimate Form'!D38</f>
        <v>9.8800000000000008</v>
      </c>
      <c r="E40" s="27">
        <v>0</v>
      </c>
      <c r="F40" s="36">
        <f t="shared" si="0"/>
        <v>0</v>
      </c>
      <c r="G40" s="55"/>
      <c r="H40" s="46"/>
      <c r="I40" s="47">
        <f t="shared" si="1"/>
        <v>0</v>
      </c>
      <c r="J40" s="48">
        <f t="shared" si="2"/>
        <v>0</v>
      </c>
      <c r="K40" s="2"/>
    </row>
    <row r="41" spans="1:11" x14ac:dyDescent="0.25">
      <c r="A41" s="33">
        <v>23</v>
      </c>
      <c r="B41" s="33" t="s">
        <v>47</v>
      </c>
      <c r="C41" s="95" t="s">
        <v>22</v>
      </c>
      <c r="D41" s="34">
        <f>'Bond Estimate Form'!D39</f>
        <v>12.29</v>
      </c>
      <c r="E41" s="27">
        <v>0</v>
      </c>
      <c r="F41" s="36">
        <f t="shared" si="0"/>
        <v>0</v>
      </c>
      <c r="G41" s="55"/>
      <c r="H41" s="46"/>
      <c r="I41" s="47">
        <f t="shared" si="1"/>
        <v>0</v>
      </c>
      <c r="J41" s="48">
        <f t="shared" si="2"/>
        <v>0</v>
      </c>
      <c r="K41" s="2"/>
    </row>
    <row r="42" spans="1:11" x14ac:dyDescent="0.25">
      <c r="A42" s="33">
        <v>24</v>
      </c>
      <c r="B42" s="33" t="s">
        <v>48</v>
      </c>
      <c r="C42" s="95" t="s">
        <v>22</v>
      </c>
      <c r="D42" s="34">
        <f>'Bond Estimate Form'!D40</f>
        <v>9.07</v>
      </c>
      <c r="E42" s="27">
        <v>0</v>
      </c>
      <c r="F42" s="36">
        <f t="shared" si="0"/>
        <v>0</v>
      </c>
      <c r="G42" s="55"/>
      <c r="H42" s="46"/>
      <c r="I42" s="47">
        <f t="shared" si="1"/>
        <v>0</v>
      </c>
      <c r="J42" s="48">
        <f t="shared" si="2"/>
        <v>0</v>
      </c>
      <c r="K42" s="2"/>
    </row>
    <row r="43" spans="1:11" x14ac:dyDescent="0.25">
      <c r="A43" s="33">
        <v>25</v>
      </c>
      <c r="B43" s="33" t="s">
        <v>49</v>
      </c>
      <c r="C43" s="95" t="s">
        <v>20</v>
      </c>
      <c r="D43" s="34">
        <f>'Bond Estimate Form'!D41</f>
        <v>1686.3</v>
      </c>
      <c r="E43" s="27">
        <v>0</v>
      </c>
      <c r="F43" s="36">
        <f t="shared" si="0"/>
        <v>0</v>
      </c>
      <c r="G43" s="56"/>
      <c r="H43" s="46"/>
      <c r="I43" s="47">
        <f t="shared" si="1"/>
        <v>0</v>
      </c>
      <c r="J43" s="48">
        <f t="shared" si="2"/>
        <v>0</v>
      </c>
      <c r="K43" s="2"/>
    </row>
    <row r="44" spans="1:11" ht="20.100000000000001" customHeight="1" x14ac:dyDescent="0.25">
      <c r="A44" s="31">
        <v>1.2</v>
      </c>
      <c r="B44" s="61" t="s">
        <v>50</v>
      </c>
      <c r="C44" s="96"/>
      <c r="D44" s="62"/>
      <c r="E44" s="62"/>
      <c r="F44" s="62"/>
      <c r="G44" s="62"/>
      <c r="H44" s="62"/>
      <c r="I44" s="62"/>
      <c r="J44" s="63"/>
      <c r="K44" s="2"/>
    </row>
    <row r="45" spans="1:11" x14ac:dyDescent="0.25">
      <c r="A45" s="33">
        <v>1</v>
      </c>
      <c r="B45" s="33" t="s">
        <v>51</v>
      </c>
      <c r="C45" s="95" t="s">
        <v>52</v>
      </c>
      <c r="D45" s="34">
        <f>'Bond Estimate Form'!D43</f>
        <v>10936.79</v>
      </c>
      <c r="E45" s="27">
        <v>0</v>
      </c>
      <c r="F45" s="36">
        <f t="shared" ref="F45:F53" si="3">D45*E45</f>
        <v>0</v>
      </c>
      <c r="G45" s="53"/>
      <c r="H45" s="46"/>
      <c r="I45" s="47">
        <f t="shared" ref="I45:I54" si="4">F45*H45</f>
        <v>0</v>
      </c>
      <c r="J45" s="48">
        <f t="shared" ref="J45:J53" si="5">F45-I45</f>
        <v>0</v>
      </c>
      <c r="K45" s="2"/>
    </row>
    <row r="46" spans="1:11" x14ac:dyDescent="0.25">
      <c r="A46" s="33">
        <v>2</v>
      </c>
      <c r="B46" s="33" t="s">
        <v>53</v>
      </c>
      <c r="C46" s="95" t="s">
        <v>52</v>
      </c>
      <c r="D46" s="34">
        <f>'Bond Estimate Form'!D44</f>
        <v>14186.26</v>
      </c>
      <c r="E46" s="27">
        <v>0</v>
      </c>
      <c r="F46" s="36">
        <f t="shared" si="3"/>
        <v>0</v>
      </c>
      <c r="G46" s="55"/>
      <c r="H46" s="46"/>
      <c r="I46" s="47">
        <f t="shared" si="4"/>
        <v>0</v>
      </c>
      <c r="J46" s="48">
        <f t="shared" si="5"/>
        <v>0</v>
      </c>
      <c r="K46" s="2"/>
    </row>
    <row r="47" spans="1:11" x14ac:dyDescent="0.25">
      <c r="A47" s="33">
        <v>3</v>
      </c>
      <c r="B47" s="33" t="s">
        <v>54</v>
      </c>
      <c r="C47" s="95" t="s">
        <v>52</v>
      </c>
      <c r="D47" s="34">
        <f>'Bond Estimate Form'!D45</f>
        <v>21574.93</v>
      </c>
      <c r="E47" s="27">
        <v>0</v>
      </c>
      <c r="F47" s="36">
        <f t="shared" si="3"/>
        <v>0</v>
      </c>
      <c r="G47" s="55"/>
      <c r="H47" s="46"/>
      <c r="I47" s="47">
        <f t="shared" si="4"/>
        <v>0</v>
      </c>
      <c r="J47" s="48">
        <f t="shared" si="5"/>
        <v>0</v>
      </c>
      <c r="K47" s="2"/>
    </row>
    <row r="48" spans="1:11" x14ac:dyDescent="0.25">
      <c r="A48" s="33">
        <v>4</v>
      </c>
      <c r="B48" s="33" t="s">
        <v>55</v>
      </c>
      <c r="C48" s="95" t="s">
        <v>52</v>
      </c>
      <c r="D48" s="34">
        <f>'Bond Estimate Form'!D46</f>
        <v>21397.15</v>
      </c>
      <c r="E48" s="27">
        <v>0</v>
      </c>
      <c r="F48" s="36">
        <f t="shared" si="3"/>
        <v>0</v>
      </c>
      <c r="G48" s="55"/>
      <c r="H48" s="46"/>
      <c r="I48" s="47">
        <f t="shared" si="4"/>
        <v>0</v>
      </c>
      <c r="J48" s="48">
        <f t="shared" si="5"/>
        <v>0</v>
      </c>
      <c r="K48" s="2"/>
    </row>
    <row r="49" spans="1:11" x14ac:dyDescent="0.25">
      <c r="A49" s="33">
        <v>5</v>
      </c>
      <c r="B49" s="33" t="s">
        <v>56</v>
      </c>
      <c r="C49" s="95" t="s">
        <v>22</v>
      </c>
      <c r="D49" s="34">
        <f>'Bond Estimate Form'!D47</f>
        <v>2.46</v>
      </c>
      <c r="E49" s="27">
        <v>0</v>
      </c>
      <c r="F49" s="36">
        <f t="shared" si="3"/>
        <v>0</v>
      </c>
      <c r="G49" s="55"/>
      <c r="H49" s="46"/>
      <c r="I49" s="47">
        <f t="shared" si="4"/>
        <v>0</v>
      </c>
      <c r="J49" s="48">
        <f t="shared" si="5"/>
        <v>0</v>
      </c>
      <c r="K49" s="2"/>
    </row>
    <row r="50" spans="1:11" x14ac:dyDescent="0.25">
      <c r="A50" s="33">
        <v>6</v>
      </c>
      <c r="B50" s="33" t="s">
        <v>57</v>
      </c>
      <c r="C50" s="95" t="s">
        <v>22</v>
      </c>
      <c r="D50" s="34">
        <f>'Bond Estimate Form'!D48</f>
        <v>3.93</v>
      </c>
      <c r="E50" s="27">
        <v>0</v>
      </c>
      <c r="F50" s="36">
        <f t="shared" si="3"/>
        <v>0</v>
      </c>
      <c r="G50" s="55"/>
      <c r="H50" s="46"/>
      <c r="I50" s="47">
        <f t="shared" si="4"/>
        <v>0</v>
      </c>
      <c r="J50" s="48">
        <f t="shared" si="5"/>
        <v>0</v>
      </c>
      <c r="K50" s="2"/>
    </row>
    <row r="51" spans="1:11" x14ac:dyDescent="0.25">
      <c r="A51" s="33">
        <v>7</v>
      </c>
      <c r="B51" s="33" t="s">
        <v>58</v>
      </c>
      <c r="C51" s="95" t="s">
        <v>32</v>
      </c>
      <c r="D51" s="34">
        <f>'Bond Estimate Form'!D49</f>
        <v>9.77</v>
      </c>
      <c r="E51" s="27">
        <v>0</v>
      </c>
      <c r="F51" s="36">
        <f t="shared" si="3"/>
        <v>0</v>
      </c>
      <c r="G51" s="55"/>
      <c r="H51" s="46"/>
      <c r="I51" s="47">
        <f t="shared" si="4"/>
        <v>0</v>
      </c>
      <c r="J51" s="48">
        <f t="shared" si="5"/>
        <v>0</v>
      </c>
      <c r="K51" s="2"/>
    </row>
    <row r="52" spans="1:11" x14ac:dyDescent="0.25">
      <c r="A52" s="33">
        <v>8</v>
      </c>
      <c r="B52" s="33" t="s">
        <v>59</v>
      </c>
      <c r="C52" s="95" t="s">
        <v>22</v>
      </c>
      <c r="D52" s="34">
        <f>'Bond Estimate Form'!D50</f>
        <v>7.76</v>
      </c>
      <c r="E52" s="27">
        <v>0</v>
      </c>
      <c r="F52" s="36">
        <f t="shared" si="3"/>
        <v>0</v>
      </c>
      <c r="G52" s="55"/>
      <c r="H52" s="46"/>
      <c r="I52" s="47">
        <f t="shared" si="4"/>
        <v>0</v>
      </c>
      <c r="J52" s="48">
        <f t="shared" si="5"/>
        <v>0</v>
      </c>
      <c r="K52" s="2"/>
    </row>
    <row r="53" spans="1:11" x14ac:dyDescent="0.25">
      <c r="A53" s="33">
        <v>9</v>
      </c>
      <c r="B53" s="33" t="s">
        <v>60</v>
      </c>
      <c r="C53" s="95" t="s">
        <v>20</v>
      </c>
      <c r="D53" s="34">
        <f>'Bond Estimate Form'!D51</f>
        <v>10320.17</v>
      </c>
      <c r="E53" s="27">
        <v>0</v>
      </c>
      <c r="F53" s="36">
        <f t="shared" si="3"/>
        <v>0</v>
      </c>
      <c r="G53" s="55"/>
      <c r="H53" s="46"/>
      <c r="I53" s="47">
        <f t="shared" si="4"/>
        <v>0</v>
      </c>
      <c r="J53" s="48">
        <f t="shared" si="5"/>
        <v>0</v>
      </c>
      <c r="K53" s="2"/>
    </row>
    <row r="54" spans="1:11" x14ac:dyDescent="0.25">
      <c r="A54" s="33">
        <v>10</v>
      </c>
      <c r="B54" s="33" t="s">
        <v>61</v>
      </c>
      <c r="C54" s="95" t="s">
        <v>20</v>
      </c>
      <c r="D54" s="34" t="str">
        <f>'Bond Estimate Form'!D52</f>
        <v>Detailed estimate required.</v>
      </c>
      <c r="E54" s="27">
        <v>0</v>
      </c>
      <c r="F54" s="36">
        <f>DF54</f>
        <v>0</v>
      </c>
      <c r="G54" s="56"/>
      <c r="H54" s="46"/>
      <c r="I54" s="47">
        <f t="shared" si="4"/>
        <v>0</v>
      </c>
      <c r="J54" s="47">
        <f t="shared" ref="J54" si="6">H54*I54</f>
        <v>0</v>
      </c>
      <c r="K54" s="2"/>
    </row>
    <row r="55" spans="1:11" ht="20.100000000000001" customHeight="1" x14ac:dyDescent="0.25">
      <c r="A55" s="31">
        <v>1.3</v>
      </c>
      <c r="B55" s="61" t="s">
        <v>63</v>
      </c>
      <c r="C55" s="96"/>
      <c r="D55" s="62"/>
      <c r="E55" s="62"/>
      <c r="F55" s="62"/>
      <c r="G55" s="62"/>
      <c r="H55" s="62"/>
      <c r="I55" s="62"/>
      <c r="J55" s="63"/>
      <c r="K55" s="2"/>
    </row>
    <row r="56" spans="1:11" x14ac:dyDescent="0.25">
      <c r="A56" s="33">
        <v>1</v>
      </c>
      <c r="B56" s="33" t="s">
        <v>64</v>
      </c>
      <c r="C56" s="95" t="s">
        <v>29</v>
      </c>
      <c r="D56" s="34">
        <f>'Bond Estimate Form'!D54</f>
        <v>6.15</v>
      </c>
      <c r="E56" s="27">
        <v>0</v>
      </c>
      <c r="F56" s="36">
        <f t="shared" ref="F56:F61" si="7">D56*E56</f>
        <v>0</v>
      </c>
      <c r="G56" s="53"/>
      <c r="H56" s="46"/>
      <c r="I56" s="47">
        <f t="shared" ref="I56:I61" si="8">F56*H56</f>
        <v>0</v>
      </c>
      <c r="J56" s="48">
        <f t="shared" ref="J56:J61" si="9">F56-I56</f>
        <v>0</v>
      </c>
      <c r="K56" s="2"/>
    </row>
    <row r="57" spans="1:11" x14ac:dyDescent="0.25">
      <c r="A57" s="33">
        <v>2</v>
      </c>
      <c r="B57" s="33" t="s">
        <v>65</v>
      </c>
      <c r="C57" s="95" t="s">
        <v>29</v>
      </c>
      <c r="D57" s="34">
        <f>'Bond Estimate Form'!D55</f>
        <v>30.96</v>
      </c>
      <c r="E57" s="27">
        <v>0</v>
      </c>
      <c r="F57" s="36">
        <f t="shared" si="7"/>
        <v>0</v>
      </c>
      <c r="G57" s="55"/>
      <c r="H57" s="46"/>
      <c r="I57" s="47">
        <f t="shared" si="8"/>
        <v>0</v>
      </c>
      <c r="J57" s="48">
        <f t="shared" si="9"/>
        <v>0</v>
      </c>
      <c r="K57" s="2"/>
    </row>
    <row r="58" spans="1:11" x14ac:dyDescent="0.25">
      <c r="A58" s="33">
        <v>3</v>
      </c>
      <c r="B58" s="33" t="s">
        <v>66</v>
      </c>
      <c r="C58" s="95" t="s">
        <v>29</v>
      </c>
      <c r="D58" s="34">
        <f>'Bond Estimate Form'!D56</f>
        <v>28.05</v>
      </c>
      <c r="E58" s="27">
        <v>0</v>
      </c>
      <c r="F58" s="36">
        <f t="shared" si="7"/>
        <v>0</v>
      </c>
      <c r="G58" s="55"/>
      <c r="H58" s="46"/>
      <c r="I58" s="47">
        <f t="shared" si="8"/>
        <v>0</v>
      </c>
      <c r="J58" s="48">
        <f t="shared" si="9"/>
        <v>0</v>
      </c>
      <c r="K58" s="2"/>
    </row>
    <row r="59" spans="1:11" x14ac:dyDescent="0.25">
      <c r="A59" s="33">
        <v>4</v>
      </c>
      <c r="B59" s="33" t="s">
        <v>67</v>
      </c>
      <c r="C59" s="95" t="s">
        <v>29</v>
      </c>
      <c r="D59" s="34">
        <f>'Bond Estimate Form'!D57</f>
        <v>39.31</v>
      </c>
      <c r="E59" s="27">
        <v>0</v>
      </c>
      <c r="F59" s="36">
        <f t="shared" si="7"/>
        <v>0</v>
      </c>
      <c r="G59" s="55"/>
      <c r="H59" s="46"/>
      <c r="I59" s="47">
        <f t="shared" si="8"/>
        <v>0</v>
      </c>
      <c r="J59" s="48">
        <f t="shared" si="9"/>
        <v>0</v>
      </c>
      <c r="K59" s="2"/>
    </row>
    <row r="60" spans="1:11" x14ac:dyDescent="0.25">
      <c r="A60" s="33">
        <v>5</v>
      </c>
      <c r="B60" s="33" t="s">
        <v>68</v>
      </c>
      <c r="C60" s="95" t="s">
        <v>29</v>
      </c>
      <c r="D60" s="34">
        <f>'Bond Estimate Form'!D58</f>
        <v>114.7</v>
      </c>
      <c r="E60" s="27">
        <v>0</v>
      </c>
      <c r="F60" s="36">
        <f t="shared" si="7"/>
        <v>0</v>
      </c>
      <c r="G60" s="55"/>
      <c r="H60" s="46"/>
      <c r="I60" s="47">
        <f t="shared" si="8"/>
        <v>0</v>
      </c>
      <c r="J60" s="48">
        <f t="shared" si="9"/>
        <v>0</v>
      </c>
      <c r="K60" s="2"/>
    </row>
    <row r="61" spans="1:11" x14ac:dyDescent="0.25">
      <c r="A61" s="33">
        <v>6</v>
      </c>
      <c r="B61" s="33" t="s">
        <v>69</v>
      </c>
      <c r="C61" s="95" t="s">
        <v>29</v>
      </c>
      <c r="D61" s="34">
        <f>'Bond Estimate Form'!D59</f>
        <v>58.96</v>
      </c>
      <c r="E61" s="27">
        <v>0</v>
      </c>
      <c r="F61" s="36">
        <f t="shared" si="7"/>
        <v>0</v>
      </c>
      <c r="G61" s="56"/>
      <c r="H61" s="46"/>
      <c r="I61" s="47">
        <f t="shared" si="8"/>
        <v>0</v>
      </c>
      <c r="J61" s="48">
        <f t="shared" si="9"/>
        <v>0</v>
      </c>
      <c r="K61" s="2"/>
    </row>
    <row r="62" spans="1:11" ht="20.100000000000001" customHeight="1" x14ac:dyDescent="0.25">
      <c r="A62" s="31">
        <v>2.1</v>
      </c>
      <c r="B62" s="61" t="s">
        <v>70</v>
      </c>
      <c r="C62" s="96"/>
      <c r="D62" s="62"/>
      <c r="E62" s="62"/>
      <c r="F62" s="62"/>
      <c r="G62" s="62"/>
      <c r="H62" s="62"/>
      <c r="I62" s="62"/>
      <c r="J62" s="63"/>
      <c r="K62" s="2"/>
    </row>
    <row r="63" spans="1:11" x14ac:dyDescent="0.25">
      <c r="A63" s="33">
        <v>1</v>
      </c>
      <c r="B63" s="33" t="s">
        <v>71</v>
      </c>
      <c r="C63" s="95" t="s">
        <v>29</v>
      </c>
      <c r="D63" s="34">
        <f>'Bond Estimate Form'!D61</f>
        <v>81.99</v>
      </c>
      <c r="E63" s="27">
        <v>0</v>
      </c>
      <c r="F63" s="36">
        <f t="shared" ref="F63:F116" si="10">D63*E63</f>
        <v>0</v>
      </c>
      <c r="G63" s="53"/>
      <c r="H63" s="46"/>
      <c r="I63" s="47">
        <f t="shared" ref="I63:I117" si="11">F63*H63</f>
        <v>0</v>
      </c>
      <c r="J63" s="48">
        <f t="shared" ref="J63:J117" si="12">F63-I63</f>
        <v>0</v>
      </c>
      <c r="K63" s="2"/>
    </row>
    <row r="64" spans="1:11" x14ac:dyDescent="0.25">
      <c r="A64" s="33">
        <v>2</v>
      </c>
      <c r="B64" s="33" t="s">
        <v>72</v>
      </c>
      <c r="C64" s="95" t="s">
        <v>32</v>
      </c>
      <c r="D64" s="34">
        <f>'Bond Estimate Form'!D62</f>
        <v>3.28</v>
      </c>
      <c r="E64" s="27">
        <v>0</v>
      </c>
      <c r="F64" s="36">
        <f t="shared" si="10"/>
        <v>0</v>
      </c>
      <c r="G64" s="55"/>
      <c r="H64" s="46"/>
      <c r="I64" s="47">
        <f t="shared" si="11"/>
        <v>0</v>
      </c>
      <c r="J64" s="48">
        <f t="shared" si="12"/>
        <v>0</v>
      </c>
      <c r="K64" s="2"/>
    </row>
    <row r="65" spans="1:11" x14ac:dyDescent="0.25">
      <c r="A65" s="33">
        <v>3</v>
      </c>
      <c r="B65" s="33" t="s">
        <v>73</v>
      </c>
      <c r="C65" s="95" t="s">
        <v>29</v>
      </c>
      <c r="D65" s="34">
        <f>'Bond Estimate Form'!D63</f>
        <v>108.73</v>
      </c>
      <c r="E65" s="27">
        <v>0</v>
      </c>
      <c r="F65" s="36">
        <f t="shared" si="10"/>
        <v>0</v>
      </c>
      <c r="G65" s="55"/>
      <c r="H65" s="46"/>
      <c r="I65" s="47">
        <f t="shared" si="11"/>
        <v>0</v>
      </c>
      <c r="J65" s="48">
        <f t="shared" si="12"/>
        <v>0</v>
      </c>
      <c r="K65" s="2"/>
    </row>
    <row r="66" spans="1:11" x14ac:dyDescent="0.25">
      <c r="A66" s="33">
        <v>4</v>
      </c>
      <c r="B66" s="33" t="s">
        <v>74</v>
      </c>
      <c r="C66" s="95" t="s">
        <v>29</v>
      </c>
      <c r="D66" s="34">
        <f>'Bond Estimate Form'!D64</f>
        <v>135.1</v>
      </c>
      <c r="E66" s="27">
        <v>0</v>
      </c>
      <c r="F66" s="36">
        <f t="shared" si="10"/>
        <v>0</v>
      </c>
      <c r="G66" s="55"/>
      <c r="H66" s="46"/>
      <c r="I66" s="47">
        <f t="shared" si="11"/>
        <v>0</v>
      </c>
      <c r="J66" s="48">
        <f t="shared" si="12"/>
        <v>0</v>
      </c>
      <c r="K66" s="2"/>
    </row>
    <row r="67" spans="1:11" x14ac:dyDescent="0.25">
      <c r="A67" s="33">
        <v>5</v>
      </c>
      <c r="B67" s="33" t="s">
        <v>75</v>
      </c>
      <c r="C67" s="95" t="s">
        <v>22</v>
      </c>
      <c r="D67" s="34">
        <f>'Bond Estimate Form'!D65</f>
        <v>13.5</v>
      </c>
      <c r="E67" s="27">
        <v>0</v>
      </c>
      <c r="F67" s="36">
        <f t="shared" si="10"/>
        <v>0</v>
      </c>
      <c r="G67" s="55"/>
      <c r="H67" s="46"/>
      <c r="I67" s="47">
        <f t="shared" si="11"/>
        <v>0</v>
      </c>
      <c r="J67" s="48">
        <f t="shared" si="12"/>
        <v>0</v>
      </c>
      <c r="K67" s="2"/>
    </row>
    <row r="68" spans="1:11" x14ac:dyDescent="0.25">
      <c r="A68" s="33">
        <v>6</v>
      </c>
      <c r="B68" s="33" t="s">
        <v>76</v>
      </c>
      <c r="C68" s="95" t="s">
        <v>22</v>
      </c>
      <c r="D68" s="34">
        <f>'Bond Estimate Form'!D66</f>
        <v>44.43</v>
      </c>
      <c r="E68" s="27">
        <v>0</v>
      </c>
      <c r="F68" s="36">
        <f t="shared" si="10"/>
        <v>0</v>
      </c>
      <c r="G68" s="55"/>
      <c r="H68" s="46"/>
      <c r="I68" s="47">
        <f t="shared" si="11"/>
        <v>0</v>
      </c>
      <c r="J68" s="48">
        <f t="shared" si="12"/>
        <v>0</v>
      </c>
      <c r="K68" s="2"/>
    </row>
    <row r="69" spans="1:11" x14ac:dyDescent="0.25">
      <c r="A69" s="33">
        <v>7</v>
      </c>
      <c r="B69" s="33" t="s">
        <v>77</v>
      </c>
      <c r="C69" s="95" t="s">
        <v>32</v>
      </c>
      <c r="D69" s="34">
        <f>'Bond Estimate Form'!D67</f>
        <v>2.19</v>
      </c>
      <c r="E69" s="27">
        <v>0</v>
      </c>
      <c r="F69" s="36">
        <f t="shared" si="10"/>
        <v>0</v>
      </c>
      <c r="G69" s="55"/>
      <c r="H69" s="46"/>
      <c r="I69" s="47">
        <f t="shared" si="11"/>
        <v>0</v>
      </c>
      <c r="J69" s="48">
        <f t="shared" si="12"/>
        <v>0</v>
      </c>
      <c r="K69" s="2"/>
    </row>
    <row r="70" spans="1:11" ht="20.100000000000001" customHeight="1" x14ac:dyDescent="0.25">
      <c r="A70" s="33">
        <v>8</v>
      </c>
      <c r="B70" s="33" t="s">
        <v>78</v>
      </c>
      <c r="C70" s="95" t="s">
        <v>39</v>
      </c>
      <c r="D70" s="34">
        <f>'Bond Estimate Form'!D68</f>
        <v>104.49</v>
      </c>
      <c r="E70" s="27">
        <v>0</v>
      </c>
      <c r="F70" s="36">
        <f t="shared" si="10"/>
        <v>0</v>
      </c>
      <c r="G70" s="55"/>
      <c r="H70" s="46"/>
      <c r="I70" s="47">
        <f t="shared" si="11"/>
        <v>0</v>
      </c>
      <c r="J70" s="48">
        <f t="shared" si="12"/>
        <v>0</v>
      </c>
      <c r="K70" s="2"/>
    </row>
    <row r="71" spans="1:11" ht="20.100000000000001" customHeight="1" x14ac:dyDescent="0.25">
      <c r="A71" s="33">
        <v>9</v>
      </c>
      <c r="B71" s="33" t="s">
        <v>79</v>
      </c>
      <c r="C71" s="95" t="s">
        <v>39</v>
      </c>
      <c r="D71" s="34">
        <f>'Bond Estimate Form'!D69</f>
        <v>119.24</v>
      </c>
      <c r="E71" s="27">
        <v>0</v>
      </c>
      <c r="F71" s="36">
        <f t="shared" si="10"/>
        <v>0</v>
      </c>
      <c r="G71" s="55"/>
      <c r="H71" s="46"/>
      <c r="I71" s="47">
        <f t="shared" si="11"/>
        <v>0</v>
      </c>
      <c r="J71" s="48">
        <f t="shared" si="12"/>
        <v>0</v>
      </c>
      <c r="K71" s="2"/>
    </row>
    <row r="72" spans="1:11" ht="20.100000000000001" customHeight="1" x14ac:dyDescent="0.25">
      <c r="A72" s="33">
        <v>10</v>
      </c>
      <c r="B72" s="33" t="s">
        <v>80</v>
      </c>
      <c r="C72" s="95" t="s">
        <v>39</v>
      </c>
      <c r="D72" s="34">
        <f>'Bond Estimate Form'!D70</f>
        <v>131.53</v>
      </c>
      <c r="E72" s="27">
        <v>0</v>
      </c>
      <c r="F72" s="36">
        <f t="shared" si="10"/>
        <v>0</v>
      </c>
      <c r="G72" s="55"/>
      <c r="H72" s="46"/>
      <c r="I72" s="47">
        <f t="shared" si="11"/>
        <v>0</v>
      </c>
      <c r="J72" s="48">
        <f t="shared" si="12"/>
        <v>0</v>
      </c>
      <c r="K72" s="2"/>
    </row>
    <row r="73" spans="1:11" ht="20.100000000000001" customHeight="1" x14ac:dyDescent="0.25">
      <c r="A73" s="33">
        <v>11</v>
      </c>
      <c r="B73" s="33" t="s">
        <v>81</v>
      </c>
      <c r="C73" s="95" t="s">
        <v>29</v>
      </c>
      <c r="D73" s="34">
        <f>'Bond Estimate Form'!D71</f>
        <v>503.49</v>
      </c>
      <c r="E73" s="27">
        <v>0</v>
      </c>
      <c r="F73" s="36">
        <f t="shared" si="10"/>
        <v>0</v>
      </c>
      <c r="G73" s="55"/>
      <c r="H73" s="46"/>
      <c r="I73" s="47">
        <f t="shared" si="11"/>
        <v>0</v>
      </c>
      <c r="J73" s="48">
        <f t="shared" si="12"/>
        <v>0</v>
      </c>
      <c r="K73" s="2"/>
    </row>
    <row r="74" spans="1:11" x14ac:dyDescent="0.25">
      <c r="A74" s="33">
        <v>12</v>
      </c>
      <c r="B74" s="33" t="s">
        <v>82</v>
      </c>
      <c r="C74" s="95" t="s">
        <v>32</v>
      </c>
      <c r="D74" s="34">
        <f>'Bond Estimate Form'!D72</f>
        <v>7.9</v>
      </c>
      <c r="E74" s="27">
        <v>0</v>
      </c>
      <c r="F74" s="36">
        <f t="shared" si="10"/>
        <v>0</v>
      </c>
      <c r="G74" s="55"/>
      <c r="H74" s="46"/>
      <c r="I74" s="47">
        <f t="shared" si="11"/>
        <v>0</v>
      </c>
      <c r="J74" s="48">
        <f t="shared" si="12"/>
        <v>0</v>
      </c>
      <c r="K74" s="2"/>
    </row>
    <row r="75" spans="1:11" x14ac:dyDescent="0.25">
      <c r="A75" s="33">
        <v>13</v>
      </c>
      <c r="B75" s="33" t="s">
        <v>83</v>
      </c>
      <c r="C75" s="95" t="s">
        <v>29</v>
      </c>
      <c r="D75" s="34">
        <f>'Bond Estimate Form'!D73</f>
        <v>412.34</v>
      </c>
      <c r="E75" s="27">
        <v>0</v>
      </c>
      <c r="F75" s="36">
        <f t="shared" si="10"/>
        <v>0</v>
      </c>
      <c r="G75" s="55"/>
      <c r="H75" s="46"/>
      <c r="I75" s="47">
        <f t="shared" si="11"/>
        <v>0</v>
      </c>
      <c r="J75" s="48">
        <f t="shared" si="12"/>
        <v>0</v>
      </c>
      <c r="K75" s="2"/>
    </row>
    <row r="76" spans="1:11" x14ac:dyDescent="0.25">
      <c r="A76" s="33">
        <v>14</v>
      </c>
      <c r="B76" s="33" t="s">
        <v>84</v>
      </c>
      <c r="C76" s="95" t="s">
        <v>32</v>
      </c>
      <c r="D76" s="34">
        <f>'Bond Estimate Form'!D74</f>
        <v>116.3</v>
      </c>
      <c r="E76" s="27">
        <v>0</v>
      </c>
      <c r="F76" s="36">
        <f t="shared" si="10"/>
        <v>0</v>
      </c>
      <c r="G76" s="55"/>
      <c r="H76" s="46"/>
      <c r="I76" s="47">
        <f t="shared" si="11"/>
        <v>0</v>
      </c>
      <c r="J76" s="48">
        <f t="shared" si="12"/>
        <v>0</v>
      </c>
      <c r="K76" s="2"/>
    </row>
    <row r="77" spans="1:11" x14ac:dyDescent="0.25">
      <c r="A77" s="33">
        <v>15</v>
      </c>
      <c r="B77" s="33" t="s">
        <v>85</v>
      </c>
      <c r="C77" s="95" t="s">
        <v>32</v>
      </c>
      <c r="D77" s="34">
        <f>'Bond Estimate Form'!D75</f>
        <v>153.66</v>
      </c>
      <c r="E77" s="27">
        <v>0</v>
      </c>
      <c r="F77" s="36">
        <f t="shared" si="10"/>
        <v>0</v>
      </c>
      <c r="G77" s="55"/>
      <c r="H77" s="46"/>
      <c r="I77" s="47">
        <f t="shared" si="11"/>
        <v>0</v>
      </c>
      <c r="J77" s="48">
        <f t="shared" si="12"/>
        <v>0</v>
      </c>
      <c r="K77" s="2"/>
    </row>
    <row r="78" spans="1:11" x14ac:dyDescent="0.25">
      <c r="A78" s="33">
        <v>16</v>
      </c>
      <c r="B78" s="33" t="s">
        <v>86</v>
      </c>
      <c r="C78" s="95" t="s">
        <v>22</v>
      </c>
      <c r="D78" s="34">
        <f>'Bond Estimate Form'!D76</f>
        <v>48</v>
      </c>
      <c r="E78" s="27">
        <v>0</v>
      </c>
      <c r="F78" s="36">
        <f t="shared" si="10"/>
        <v>0</v>
      </c>
      <c r="G78" s="55"/>
      <c r="H78" s="46"/>
      <c r="I78" s="47">
        <f t="shared" si="11"/>
        <v>0</v>
      </c>
      <c r="J78" s="48">
        <f t="shared" si="12"/>
        <v>0</v>
      </c>
      <c r="K78" s="2"/>
    </row>
    <row r="79" spans="1:11" x14ac:dyDescent="0.25">
      <c r="A79" s="33">
        <v>17</v>
      </c>
      <c r="B79" s="33" t="s">
        <v>87</v>
      </c>
      <c r="C79" s="95" t="s">
        <v>22</v>
      </c>
      <c r="D79" s="34">
        <f>'Bond Estimate Form'!D77</f>
        <v>53.11</v>
      </c>
      <c r="E79" s="27">
        <v>0</v>
      </c>
      <c r="F79" s="36">
        <f t="shared" si="10"/>
        <v>0</v>
      </c>
      <c r="G79" s="55"/>
      <c r="H79" s="46"/>
      <c r="I79" s="47">
        <f t="shared" si="11"/>
        <v>0</v>
      </c>
      <c r="J79" s="48">
        <f t="shared" si="12"/>
        <v>0</v>
      </c>
      <c r="K79" s="2"/>
    </row>
    <row r="80" spans="1:11" x14ac:dyDescent="0.25">
      <c r="A80" s="33">
        <v>18</v>
      </c>
      <c r="B80" s="33" t="s">
        <v>88</v>
      </c>
      <c r="C80" s="95" t="s">
        <v>36</v>
      </c>
      <c r="D80" s="34">
        <f>'Bond Estimate Form'!D78</f>
        <v>16.59</v>
      </c>
      <c r="E80" s="27">
        <v>0</v>
      </c>
      <c r="F80" s="36">
        <f t="shared" si="10"/>
        <v>0</v>
      </c>
      <c r="G80" s="55"/>
      <c r="H80" s="46"/>
      <c r="I80" s="47">
        <f t="shared" si="11"/>
        <v>0</v>
      </c>
      <c r="J80" s="48">
        <f t="shared" si="12"/>
        <v>0</v>
      </c>
      <c r="K80" s="2"/>
    </row>
    <row r="81" spans="1:11" x14ac:dyDescent="0.25">
      <c r="A81" s="33">
        <v>19</v>
      </c>
      <c r="B81" s="33" t="s">
        <v>89</v>
      </c>
      <c r="C81" s="95" t="s">
        <v>32</v>
      </c>
      <c r="D81" s="34">
        <f>'Bond Estimate Form'!D79</f>
        <v>87.35</v>
      </c>
      <c r="E81" s="27">
        <v>0</v>
      </c>
      <c r="F81" s="36">
        <f t="shared" si="10"/>
        <v>0</v>
      </c>
      <c r="G81" s="55"/>
      <c r="H81" s="46"/>
      <c r="I81" s="47">
        <f t="shared" si="11"/>
        <v>0</v>
      </c>
      <c r="J81" s="48">
        <f t="shared" si="12"/>
        <v>0</v>
      </c>
      <c r="K81" s="2"/>
    </row>
    <row r="82" spans="1:11" x14ac:dyDescent="0.25">
      <c r="A82" s="33">
        <v>20</v>
      </c>
      <c r="B82" s="33" t="s">
        <v>90</v>
      </c>
      <c r="C82" s="95" t="s">
        <v>29</v>
      </c>
      <c r="D82" s="34">
        <f>'Bond Estimate Form'!D80</f>
        <v>98.98</v>
      </c>
      <c r="E82" s="27">
        <v>0</v>
      </c>
      <c r="F82" s="36">
        <f t="shared" si="10"/>
        <v>0</v>
      </c>
      <c r="G82" s="55"/>
      <c r="H82" s="46"/>
      <c r="I82" s="47">
        <f t="shared" si="11"/>
        <v>0</v>
      </c>
      <c r="J82" s="48">
        <f t="shared" si="12"/>
        <v>0</v>
      </c>
      <c r="K82" s="2"/>
    </row>
    <row r="83" spans="1:11" x14ac:dyDescent="0.25">
      <c r="A83" s="33">
        <v>21</v>
      </c>
      <c r="B83" s="33" t="s">
        <v>91</v>
      </c>
      <c r="C83" s="95" t="s">
        <v>20</v>
      </c>
      <c r="D83" s="34">
        <f>'Bond Estimate Form'!D81</f>
        <v>3073.14</v>
      </c>
      <c r="E83" s="27">
        <v>0</v>
      </c>
      <c r="F83" s="36">
        <f t="shared" si="10"/>
        <v>0</v>
      </c>
      <c r="G83" s="55"/>
      <c r="H83" s="46"/>
      <c r="I83" s="47">
        <f t="shared" si="11"/>
        <v>0</v>
      </c>
      <c r="J83" s="48">
        <f t="shared" si="12"/>
        <v>0</v>
      </c>
      <c r="K83" s="2"/>
    </row>
    <row r="84" spans="1:11" x14ac:dyDescent="0.25">
      <c r="A84" s="33">
        <v>22</v>
      </c>
      <c r="B84" s="33" t="s">
        <v>92</v>
      </c>
      <c r="C84" s="95" t="s">
        <v>20</v>
      </c>
      <c r="D84" s="34">
        <f>'Bond Estimate Form'!D82</f>
        <v>812.22</v>
      </c>
      <c r="E84" s="27">
        <v>0</v>
      </c>
      <c r="F84" s="36">
        <f t="shared" si="10"/>
        <v>0</v>
      </c>
      <c r="G84" s="55"/>
      <c r="H84" s="46"/>
      <c r="I84" s="47">
        <f t="shared" si="11"/>
        <v>0</v>
      </c>
      <c r="J84" s="48">
        <f t="shared" si="12"/>
        <v>0</v>
      </c>
      <c r="K84" s="2"/>
    </row>
    <row r="85" spans="1:11" x14ac:dyDescent="0.25">
      <c r="A85" s="33">
        <v>23</v>
      </c>
      <c r="B85" s="33" t="s">
        <v>93</v>
      </c>
      <c r="C85" s="95" t="s">
        <v>20</v>
      </c>
      <c r="D85" s="34">
        <f>'Bond Estimate Form'!D83</f>
        <v>201.85</v>
      </c>
      <c r="E85" s="27">
        <v>0</v>
      </c>
      <c r="F85" s="36">
        <f t="shared" si="10"/>
        <v>0</v>
      </c>
      <c r="G85" s="55"/>
      <c r="H85" s="46"/>
      <c r="I85" s="47">
        <f t="shared" si="11"/>
        <v>0</v>
      </c>
      <c r="J85" s="48">
        <f t="shared" si="12"/>
        <v>0</v>
      </c>
      <c r="K85" s="2"/>
    </row>
    <row r="86" spans="1:11" x14ac:dyDescent="0.25">
      <c r="A86" s="33">
        <v>24</v>
      </c>
      <c r="B86" s="33" t="s">
        <v>94</v>
      </c>
      <c r="C86" s="95" t="s">
        <v>20</v>
      </c>
      <c r="D86" s="34">
        <f>'Bond Estimate Form'!D84</f>
        <v>307.31</v>
      </c>
      <c r="E86" s="27">
        <v>0</v>
      </c>
      <c r="F86" s="36">
        <f t="shared" si="10"/>
        <v>0</v>
      </c>
      <c r="G86" s="55"/>
      <c r="H86" s="46"/>
      <c r="I86" s="47">
        <f t="shared" si="11"/>
        <v>0</v>
      </c>
      <c r="J86" s="48">
        <f t="shared" si="12"/>
        <v>0</v>
      </c>
      <c r="K86" s="2"/>
    </row>
    <row r="87" spans="1:11" x14ac:dyDescent="0.25">
      <c r="A87" s="33">
        <v>25</v>
      </c>
      <c r="B87" s="33" t="s">
        <v>95</v>
      </c>
      <c r="C87" s="95" t="s">
        <v>20</v>
      </c>
      <c r="D87" s="34">
        <f>'Bond Estimate Form'!D85</f>
        <v>515.05999999999995</v>
      </c>
      <c r="E87" s="27">
        <v>0</v>
      </c>
      <c r="F87" s="36">
        <f t="shared" si="10"/>
        <v>0</v>
      </c>
      <c r="G87" s="55"/>
      <c r="H87" s="46"/>
      <c r="I87" s="47">
        <f t="shared" si="11"/>
        <v>0</v>
      </c>
      <c r="J87" s="48">
        <f t="shared" si="12"/>
        <v>0</v>
      </c>
      <c r="K87" s="2"/>
    </row>
    <row r="88" spans="1:11" x14ac:dyDescent="0.25">
      <c r="A88" s="33">
        <v>26</v>
      </c>
      <c r="B88" s="33" t="s">
        <v>96</v>
      </c>
      <c r="C88" s="95" t="s">
        <v>20</v>
      </c>
      <c r="D88" s="34">
        <f>'Bond Estimate Form'!D86</f>
        <v>338.05</v>
      </c>
      <c r="E88" s="27">
        <v>0</v>
      </c>
      <c r="F88" s="36">
        <f t="shared" si="10"/>
        <v>0</v>
      </c>
      <c r="G88" s="55"/>
      <c r="H88" s="46"/>
      <c r="I88" s="47">
        <f t="shared" si="11"/>
        <v>0</v>
      </c>
      <c r="J88" s="48">
        <f t="shared" si="12"/>
        <v>0</v>
      </c>
      <c r="K88" s="2"/>
    </row>
    <row r="89" spans="1:11" x14ac:dyDescent="0.25">
      <c r="A89" s="33">
        <v>27</v>
      </c>
      <c r="B89" s="33" t="s">
        <v>97</v>
      </c>
      <c r="C89" s="95" t="s">
        <v>20</v>
      </c>
      <c r="D89" s="34">
        <f>'Bond Estimate Form'!D87</f>
        <v>338.05</v>
      </c>
      <c r="E89" s="27">
        <v>0</v>
      </c>
      <c r="F89" s="36">
        <f t="shared" si="10"/>
        <v>0</v>
      </c>
      <c r="G89" s="55"/>
      <c r="H89" s="46"/>
      <c r="I89" s="47">
        <f t="shared" si="11"/>
        <v>0</v>
      </c>
      <c r="J89" s="48">
        <f t="shared" si="12"/>
        <v>0</v>
      </c>
      <c r="K89" s="2"/>
    </row>
    <row r="90" spans="1:11" x14ac:dyDescent="0.25">
      <c r="A90" s="33">
        <v>28</v>
      </c>
      <c r="B90" s="33" t="s">
        <v>98</v>
      </c>
      <c r="C90" s="95" t="s">
        <v>20</v>
      </c>
      <c r="D90" s="34">
        <f>'Bond Estimate Form'!D88</f>
        <v>119.41</v>
      </c>
      <c r="E90" s="27">
        <v>0</v>
      </c>
      <c r="F90" s="36">
        <f t="shared" si="10"/>
        <v>0</v>
      </c>
      <c r="G90" s="55"/>
      <c r="H90" s="46"/>
      <c r="I90" s="47">
        <f t="shared" si="11"/>
        <v>0</v>
      </c>
      <c r="J90" s="48">
        <f t="shared" si="12"/>
        <v>0</v>
      </c>
      <c r="K90" s="2"/>
    </row>
    <row r="91" spans="1:11" x14ac:dyDescent="0.25">
      <c r="A91" s="33">
        <v>29</v>
      </c>
      <c r="B91" s="33" t="s">
        <v>99</v>
      </c>
      <c r="C91" s="95" t="s">
        <v>22</v>
      </c>
      <c r="D91" s="34">
        <f>'Bond Estimate Form'!D89</f>
        <v>1.58</v>
      </c>
      <c r="E91" s="27">
        <v>0</v>
      </c>
      <c r="F91" s="36">
        <f t="shared" si="10"/>
        <v>0</v>
      </c>
      <c r="G91" s="55"/>
      <c r="H91" s="46"/>
      <c r="I91" s="47">
        <f t="shared" si="11"/>
        <v>0</v>
      </c>
      <c r="J91" s="48">
        <f t="shared" si="12"/>
        <v>0</v>
      </c>
      <c r="K91" s="2"/>
    </row>
    <row r="92" spans="1:11" x14ac:dyDescent="0.25">
      <c r="A92" s="33">
        <v>30</v>
      </c>
      <c r="B92" s="33" t="s">
        <v>100</v>
      </c>
      <c r="C92" s="95" t="s">
        <v>22</v>
      </c>
      <c r="D92" s="34">
        <f>'Bond Estimate Form'!D90</f>
        <v>0.74</v>
      </c>
      <c r="E92" s="27">
        <v>0</v>
      </c>
      <c r="F92" s="36">
        <f t="shared" si="10"/>
        <v>0</v>
      </c>
      <c r="G92" s="55"/>
      <c r="H92" s="46"/>
      <c r="I92" s="47">
        <f t="shared" si="11"/>
        <v>0</v>
      </c>
      <c r="J92" s="48">
        <f t="shared" si="12"/>
        <v>0</v>
      </c>
      <c r="K92" s="2"/>
    </row>
    <row r="93" spans="1:11" x14ac:dyDescent="0.25">
      <c r="A93" s="33">
        <v>31</v>
      </c>
      <c r="B93" s="33" t="s">
        <v>101</v>
      </c>
      <c r="C93" s="95" t="s">
        <v>22</v>
      </c>
      <c r="D93" s="34">
        <f>'Bond Estimate Form'!D91</f>
        <v>0.92</v>
      </c>
      <c r="E93" s="27">
        <v>0</v>
      </c>
      <c r="F93" s="36">
        <f t="shared" si="10"/>
        <v>0</v>
      </c>
      <c r="G93" s="55"/>
      <c r="H93" s="46"/>
      <c r="I93" s="47">
        <f t="shared" si="11"/>
        <v>0</v>
      </c>
      <c r="J93" s="48">
        <f t="shared" si="12"/>
        <v>0</v>
      </c>
      <c r="K93" s="2"/>
    </row>
    <row r="94" spans="1:11" x14ac:dyDescent="0.25">
      <c r="A94" s="33">
        <v>32</v>
      </c>
      <c r="B94" s="33" t="s">
        <v>102</v>
      </c>
      <c r="C94" s="95" t="s">
        <v>22</v>
      </c>
      <c r="D94" s="34">
        <f>'Bond Estimate Form'!D92</f>
        <v>0.85</v>
      </c>
      <c r="E94" s="27">
        <v>0</v>
      </c>
      <c r="F94" s="36">
        <f t="shared" si="10"/>
        <v>0</v>
      </c>
      <c r="G94" s="55"/>
      <c r="H94" s="46"/>
      <c r="I94" s="47">
        <f t="shared" si="11"/>
        <v>0</v>
      </c>
      <c r="J94" s="48">
        <f t="shared" si="12"/>
        <v>0</v>
      </c>
      <c r="K94" s="2"/>
    </row>
    <row r="95" spans="1:11" x14ac:dyDescent="0.25">
      <c r="A95" s="33">
        <v>33</v>
      </c>
      <c r="B95" s="33" t="s">
        <v>103</v>
      </c>
      <c r="C95" s="95" t="s">
        <v>22</v>
      </c>
      <c r="D95" s="34">
        <f>'Bond Estimate Form'!D93</f>
        <v>1.3</v>
      </c>
      <c r="E95" s="27">
        <v>0</v>
      </c>
      <c r="F95" s="36">
        <f t="shared" si="10"/>
        <v>0</v>
      </c>
      <c r="G95" s="55"/>
      <c r="H95" s="46"/>
      <c r="I95" s="47">
        <f t="shared" si="11"/>
        <v>0</v>
      </c>
      <c r="J95" s="48">
        <f t="shared" si="12"/>
        <v>0</v>
      </c>
      <c r="K95" s="2"/>
    </row>
    <row r="96" spans="1:11" x14ac:dyDescent="0.25">
      <c r="A96" s="33">
        <v>34</v>
      </c>
      <c r="B96" s="33" t="s">
        <v>104</v>
      </c>
      <c r="C96" s="95" t="s">
        <v>22</v>
      </c>
      <c r="D96" s="34">
        <f>'Bond Estimate Form'!D94</f>
        <v>2.2000000000000002</v>
      </c>
      <c r="E96" s="27">
        <v>0</v>
      </c>
      <c r="F96" s="36">
        <f t="shared" si="10"/>
        <v>0</v>
      </c>
      <c r="G96" s="55"/>
      <c r="H96" s="46"/>
      <c r="I96" s="47">
        <f t="shared" si="11"/>
        <v>0</v>
      </c>
      <c r="J96" s="48">
        <f t="shared" si="12"/>
        <v>0</v>
      </c>
      <c r="K96" s="2"/>
    </row>
    <row r="97" spans="1:11" x14ac:dyDescent="0.25">
      <c r="A97" s="33">
        <v>35</v>
      </c>
      <c r="B97" s="33" t="s">
        <v>105</v>
      </c>
      <c r="C97" s="95" t="s">
        <v>22</v>
      </c>
      <c r="D97" s="34">
        <f>'Bond Estimate Form'!D95</f>
        <v>5.53</v>
      </c>
      <c r="E97" s="27">
        <v>0</v>
      </c>
      <c r="F97" s="36">
        <f t="shared" si="10"/>
        <v>0</v>
      </c>
      <c r="G97" s="55"/>
      <c r="H97" s="46"/>
      <c r="I97" s="47">
        <f t="shared" si="11"/>
        <v>0</v>
      </c>
      <c r="J97" s="48">
        <f t="shared" si="12"/>
        <v>0</v>
      </c>
      <c r="K97" s="2"/>
    </row>
    <row r="98" spans="1:11" x14ac:dyDescent="0.25">
      <c r="A98" s="33">
        <v>36</v>
      </c>
      <c r="B98" s="33" t="s">
        <v>106</v>
      </c>
      <c r="C98" s="95" t="s">
        <v>22</v>
      </c>
      <c r="D98" s="34">
        <f>'Bond Estimate Form'!D96</f>
        <v>8.24</v>
      </c>
      <c r="E98" s="27">
        <v>0</v>
      </c>
      <c r="F98" s="36">
        <f t="shared" si="10"/>
        <v>0</v>
      </c>
      <c r="G98" s="55"/>
      <c r="H98" s="46"/>
      <c r="I98" s="47">
        <f t="shared" si="11"/>
        <v>0</v>
      </c>
      <c r="J98" s="48">
        <f t="shared" si="12"/>
        <v>0</v>
      </c>
      <c r="K98" s="2"/>
    </row>
    <row r="99" spans="1:11" x14ac:dyDescent="0.25">
      <c r="A99" s="33">
        <v>37</v>
      </c>
      <c r="B99" s="33" t="s">
        <v>107</v>
      </c>
      <c r="C99" s="95" t="s">
        <v>22</v>
      </c>
      <c r="D99" s="34">
        <f>'Bond Estimate Form'!D97</f>
        <v>10.33</v>
      </c>
      <c r="E99" s="27">
        <v>0</v>
      </c>
      <c r="F99" s="36">
        <f t="shared" si="10"/>
        <v>0</v>
      </c>
      <c r="G99" s="55"/>
      <c r="H99" s="46"/>
      <c r="I99" s="47">
        <f t="shared" si="11"/>
        <v>0</v>
      </c>
      <c r="J99" s="48">
        <f t="shared" si="12"/>
        <v>0</v>
      </c>
      <c r="K99" s="2"/>
    </row>
    <row r="100" spans="1:11" x14ac:dyDescent="0.25">
      <c r="A100" s="33">
        <v>38</v>
      </c>
      <c r="B100" s="33" t="s">
        <v>108</v>
      </c>
      <c r="C100" s="95" t="s">
        <v>22</v>
      </c>
      <c r="D100" s="34">
        <f>'Bond Estimate Form'!D98</f>
        <v>7.9</v>
      </c>
      <c r="E100" s="27">
        <v>0</v>
      </c>
      <c r="F100" s="36">
        <f t="shared" si="10"/>
        <v>0</v>
      </c>
      <c r="G100" s="55"/>
      <c r="H100" s="46"/>
      <c r="I100" s="47">
        <f t="shared" si="11"/>
        <v>0</v>
      </c>
      <c r="J100" s="48">
        <f t="shared" si="12"/>
        <v>0</v>
      </c>
      <c r="K100" s="2"/>
    </row>
    <row r="101" spans="1:11" x14ac:dyDescent="0.25">
      <c r="A101" s="33">
        <v>39</v>
      </c>
      <c r="B101" s="33" t="s">
        <v>109</v>
      </c>
      <c r="C101" s="95" t="s">
        <v>22</v>
      </c>
      <c r="D101" s="34">
        <f>'Bond Estimate Form'!D99</f>
        <v>8.6</v>
      </c>
      <c r="E101" s="27">
        <v>0</v>
      </c>
      <c r="F101" s="36">
        <f t="shared" si="10"/>
        <v>0</v>
      </c>
      <c r="G101" s="55"/>
      <c r="H101" s="46"/>
      <c r="I101" s="47">
        <f t="shared" si="11"/>
        <v>0</v>
      </c>
      <c r="J101" s="48">
        <f t="shared" si="12"/>
        <v>0</v>
      </c>
      <c r="K101" s="2"/>
    </row>
    <row r="102" spans="1:11" x14ac:dyDescent="0.25">
      <c r="A102" s="33">
        <v>40</v>
      </c>
      <c r="B102" s="33" t="s">
        <v>110</v>
      </c>
      <c r="C102" s="95" t="s">
        <v>22</v>
      </c>
      <c r="D102" s="34">
        <f>'Bond Estimate Form'!D100</f>
        <v>11.06</v>
      </c>
      <c r="E102" s="27">
        <v>0</v>
      </c>
      <c r="F102" s="36">
        <f t="shared" si="10"/>
        <v>0</v>
      </c>
      <c r="G102" s="55"/>
      <c r="H102" s="46"/>
      <c r="I102" s="47">
        <f t="shared" si="11"/>
        <v>0</v>
      </c>
      <c r="J102" s="48">
        <f t="shared" si="12"/>
        <v>0</v>
      </c>
      <c r="K102" s="2"/>
    </row>
    <row r="103" spans="1:11" x14ac:dyDescent="0.25">
      <c r="A103" s="33">
        <v>41</v>
      </c>
      <c r="B103" s="33" t="s">
        <v>111</v>
      </c>
      <c r="C103" s="95" t="s">
        <v>22</v>
      </c>
      <c r="D103" s="34">
        <f>'Bond Estimate Form'!D101</f>
        <v>4</v>
      </c>
      <c r="E103" s="27">
        <v>0</v>
      </c>
      <c r="F103" s="36">
        <f t="shared" si="10"/>
        <v>0</v>
      </c>
      <c r="G103" s="55"/>
      <c r="H103" s="46"/>
      <c r="I103" s="47">
        <f t="shared" si="11"/>
        <v>0</v>
      </c>
      <c r="J103" s="48">
        <f t="shared" si="12"/>
        <v>0</v>
      </c>
      <c r="K103" s="2"/>
    </row>
    <row r="104" spans="1:11" x14ac:dyDescent="0.25">
      <c r="A104" s="33">
        <v>42</v>
      </c>
      <c r="B104" s="33" t="s">
        <v>112</v>
      </c>
      <c r="C104" s="95" t="s">
        <v>22</v>
      </c>
      <c r="D104" s="34">
        <f>'Bond Estimate Form'!D102</f>
        <v>16.59</v>
      </c>
      <c r="E104" s="27">
        <v>0</v>
      </c>
      <c r="F104" s="36">
        <f t="shared" si="10"/>
        <v>0</v>
      </c>
      <c r="G104" s="55"/>
      <c r="H104" s="46"/>
      <c r="I104" s="47">
        <f t="shared" si="11"/>
        <v>0</v>
      </c>
      <c r="J104" s="48">
        <f t="shared" si="12"/>
        <v>0</v>
      </c>
      <c r="K104" s="2"/>
    </row>
    <row r="105" spans="1:11" x14ac:dyDescent="0.25">
      <c r="A105" s="33">
        <v>43</v>
      </c>
      <c r="B105" s="33" t="s">
        <v>113</v>
      </c>
      <c r="C105" s="95" t="s">
        <v>22</v>
      </c>
      <c r="D105" s="34">
        <f>'Bond Estimate Form'!D103</f>
        <v>27.66</v>
      </c>
      <c r="E105" s="27">
        <v>0</v>
      </c>
      <c r="F105" s="36">
        <f t="shared" si="10"/>
        <v>0</v>
      </c>
      <c r="G105" s="55"/>
      <c r="H105" s="46"/>
      <c r="I105" s="47">
        <f t="shared" si="11"/>
        <v>0</v>
      </c>
      <c r="J105" s="48">
        <f t="shared" si="12"/>
        <v>0</v>
      </c>
      <c r="K105" s="2"/>
    </row>
    <row r="106" spans="1:11" x14ac:dyDescent="0.25">
      <c r="A106" s="33">
        <v>44</v>
      </c>
      <c r="B106" s="33" t="s">
        <v>114</v>
      </c>
      <c r="C106" s="95" t="s">
        <v>20</v>
      </c>
      <c r="D106" s="34">
        <f>'Bond Estimate Form'!D104</f>
        <v>337.51</v>
      </c>
      <c r="E106" s="27">
        <v>0</v>
      </c>
      <c r="F106" s="36">
        <f t="shared" si="10"/>
        <v>0</v>
      </c>
      <c r="G106" s="55"/>
      <c r="H106" s="46"/>
      <c r="I106" s="47">
        <f t="shared" si="11"/>
        <v>0</v>
      </c>
      <c r="J106" s="48">
        <f t="shared" si="12"/>
        <v>0</v>
      </c>
      <c r="K106" s="2"/>
    </row>
    <row r="107" spans="1:11" ht="12" customHeight="1" x14ac:dyDescent="0.25">
      <c r="A107" s="33">
        <v>45</v>
      </c>
      <c r="B107" s="33" t="s">
        <v>115</v>
      </c>
      <c r="C107" s="95" t="s">
        <v>36</v>
      </c>
      <c r="D107" s="34">
        <f>'Bond Estimate Form'!D105</f>
        <v>55.32</v>
      </c>
      <c r="E107" s="27">
        <v>0</v>
      </c>
      <c r="F107" s="36">
        <f t="shared" si="10"/>
        <v>0</v>
      </c>
      <c r="G107" s="55"/>
      <c r="H107" s="46"/>
      <c r="I107" s="47">
        <f t="shared" si="11"/>
        <v>0</v>
      </c>
      <c r="J107" s="48">
        <f t="shared" si="12"/>
        <v>0</v>
      </c>
      <c r="K107" s="2"/>
    </row>
    <row r="108" spans="1:11" ht="12" customHeight="1" x14ac:dyDescent="0.25">
      <c r="A108" s="33">
        <v>46</v>
      </c>
      <c r="B108" s="33" t="s">
        <v>116</v>
      </c>
      <c r="C108" s="95" t="s">
        <v>22</v>
      </c>
      <c r="D108" s="34">
        <f>'Bond Estimate Form'!D106</f>
        <v>162.25</v>
      </c>
      <c r="E108" s="27">
        <v>0</v>
      </c>
      <c r="F108" s="36">
        <f t="shared" si="10"/>
        <v>0</v>
      </c>
      <c r="G108" s="55"/>
      <c r="H108" s="46"/>
      <c r="I108" s="47">
        <f t="shared" si="11"/>
        <v>0</v>
      </c>
      <c r="J108" s="48">
        <f t="shared" si="12"/>
        <v>0</v>
      </c>
      <c r="K108" s="2"/>
    </row>
    <row r="109" spans="1:11" x14ac:dyDescent="0.25">
      <c r="A109" s="33">
        <v>47</v>
      </c>
      <c r="B109" s="33" t="s">
        <v>117</v>
      </c>
      <c r="C109" s="95" t="s">
        <v>20</v>
      </c>
      <c r="D109" s="34">
        <f>'Bond Estimate Form'!D107</f>
        <v>491.07</v>
      </c>
      <c r="E109" s="27">
        <v>0</v>
      </c>
      <c r="F109" s="36">
        <f t="shared" si="10"/>
        <v>0</v>
      </c>
      <c r="G109" s="55"/>
      <c r="H109" s="46"/>
      <c r="I109" s="47">
        <f t="shared" si="11"/>
        <v>0</v>
      </c>
      <c r="J109" s="48">
        <f t="shared" si="12"/>
        <v>0</v>
      </c>
      <c r="K109" s="2"/>
    </row>
    <row r="110" spans="1:11" x14ac:dyDescent="0.25">
      <c r="A110" s="33">
        <v>48</v>
      </c>
      <c r="B110" s="33" t="s">
        <v>118</v>
      </c>
      <c r="C110" s="95" t="s">
        <v>22</v>
      </c>
      <c r="D110" s="34">
        <f>'Bond Estimate Form'!D108</f>
        <v>45.73</v>
      </c>
      <c r="E110" s="27">
        <v>0</v>
      </c>
      <c r="F110" s="36">
        <f t="shared" si="10"/>
        <v>0</v>
      </c>
      <c r="G110" s="55"/>
      <c r="H110" s="46"/>
      <c r="I110" s="47">
        <f t="shared" si="11"/>
        <v>0</v>
      </c>
      <c r="J110" s="48">
        <f t="shared" si="12"/>
        <v>0</v>
      </c>
      <c r="K110" s="2"/>
    </row>
    <row r="111" spans="1:11" x14ac:dyDescent="0.25">
      <c r="A111" s="33">
        <v>49</v>
      </c>
      <c r="B111" s="33" t="s">
        <v>119</v>
      </c>
      <c r="C111" s="95" t="s">
        <v>22</v>
      </c>
      <c r="D111" s="34">
        <f>'Bond Estimate Form'!D109</f>
        <v>52.39</v>
      </c>
      <c r="E111" s="27">
        <v>0</v>
      </c>
      <c r="F111" s="36">
        <f t="shared" si="10"/>
        <v>0</v>
      </c>
      <c r="G111" s="55"/>
      <c r="H111" s="46"/>
      <c r="I111" s="47">
        <f t="shared" si="11"/>
        <v>0</v>
      </c>
      <c r="J111" s="48">
        <f t="shared" si="12"/>
        <v>0</v>
      </c>
      <c r="K111" s="2"/>
    </row>
    <row r="112" spans="1:11" x14ac:dyDescent="0.25">
      <c r="A112" s="33">
        <v>50</v>
      </c>
      <c r="B112" s="33" t="s">
        <v>120</v>
      </c>
      <c r="C112" s="95" t="s">
        <v>22</v>
      </c>
      <c r="D112" s="34">
        <f>'Bond Estimate Form'!D110</f>
        <v>47.68</v>
      </c>
      <c r="E112" s="27">
        <v>0</v>
      </c>
      <c r="F112" s="36">
        <f t="shared" si="10"/>
        <v>0</v>
      </c>
      <c r="G112" s="55"/>
      <c r="H112" s="46"/>
      <c r="I112" s="47">
        <f t="shared" si="11"/>
        <v>0</v>
      </c>
      <c r="J112" s="48">
        <f t="shared" si="12"/>
        <v>0</v>
      </c>
      <c r="K112" s="2"/>
    </row>
    <row r="113" spans="1:11" x14ac:dyDescent="0.25">
      <c r="A113" s="33">
        <v>51</v>
      </c>
      <c r="B113" s="33" t="s">
        <v>121</v>
      </c>
      <c r="C113" s="95" t="s">
        <v>22</v>
      </c>
      <c r="D113" s="34">
        <f>'Bond Estimate Form'!D111</f>
        <v>92.19</v>
      </c>
      <c r="E113" s="27">
        <v>0</v>
      </c>
      <c r="F113" s="36">
        <f t="shared" si="10"/>
        <v>0</v>
      </c>
      <c r="G113" s="55"/>
      <c r="H113" s="46"/>
      <c r="I113" s="47">
        <f t="shared" si="11"/>
        <v>0</v>
      </c>
      <c r="J113" s="48">
        <f t="shared" si="12"/>
        <v>0</v>
      </c>
      <c r="K113" s="2"/>
    </row>
    <row r="114" spans="1:11" x14ac:dyDescent="0.25">
      <c r="A114" s="33">
        <v>52</v>
      </c>
      <c r="B114" s="33" t="s">
        <v>122</v>
      </c>
      <c r="C114" s="95" t="s">
        <v>22</v>
      </c>
      <c r="D114" s="34">
        <f>'Bond Estimate Form'!D112</f>
        <v>64.05</v>
      </c>
      <c r="E114" s="27">
        <v>0</v>
      </c>
      <c r="F114" s="36">
        <f t="shared" si="10"/>
        <v>0</v>
      </c>
      <c r="G114" s="55"/>
      <c r="H114" s="46"/>
      <c r="I114" s="47">
        <f t="shared" si="11"/>
        <v>0</v>
      </c>
      <c r="J114" s="48">
        <f t="shared" si="12"/>
        <v>0</v>
      </c>
      <c r="K114" s="2"/>
    </row>
    <row r="115" spans="1:11" x14ac:dyDescent="0.25">
      <c r="A115" s="33">
        <v>53</v>
      </c>
      <c r="B115" s="33" t="s">
        <v>123</v>
      </c>
      <c r="C115" s="95" t="s">
        <v>20</v>
      </c>
      <c r="D115" s="34">
        <f>'Bond Estimate Form'!D113</f>
        <v>8147.45</v>
      </c>
      <c r="E115" s="27">
        <v>0</v>
      </c>
      <c r="F115" s="36">
        <f t="shared" si="10"/>
        <v>0</v>
      </c>
      <c r="G115" s="55"/>
      <c r="H115" s="46"/>
      <c r="I115" s="47">
        <f t="shared" si="11"/>
        <v>0</v>
      </c>
      <c r="J115" s="48">
        <f t="shared" si="12"/>
        <v>0</v>
      </c>
      <c r="K115" s="2"/>
    </row>
    <row r="116" spans="1:11" x14ac:dyDescent="0.25">
      <c r="A116" s="33">
        <v>54</v>
      </c>
      <c r="B116" s="33" t="s">
        <v>124</v>
      </c>
      <c r="C116" s="95" t="s">
        <v>20</v>
      </c>
      <c r="D116" s="34">
        <f>'Bond Estimate Form'!D114</f>
        <v>758.19</v>
      </c>
      <c r="E116" s="27">
        <v>0</v>
      </c>
      <c r="F116" s="36">
        <f t="shared" si="10"/>
        <v>0</v>
      </c>
      <c r="G116" s="55"/>
      <c r="H116" s="46"/>
      <c r="I116" s="47">
        <f t="shared" si="11"/>
        <v>0</v>
      </c>
      <c r="J116" s="48">
        <f t="shared" si="12"/>
        <v>0</v>
      </c>
      <c r="K116" s="2"/>
    </row>
    <row r="117" spans="1:11" x14ac:dyDescent="0.25">
      <c r="A117" s="33">
        <v>55</v>
      </c>
      <c r="B117" s="33" t="s">
        <v>125</v>
      </c>
      <c r="C117" s="95" t="s">
        <v>20</v>
      </c>
      <c r="D117" s="34" t="str">
        <f>'Bond Estimate Form'!D115</f>
        <v>DOH estimate required.</v>
      </c>
      <c r="E117" s="27">
        <v>0</v>
      </c>
      <c r="F117" s="36">
        <f>E117</f>
        <v>0</v>
      </c>
      <c r="G117" s="56"/>
      <c r="H117" s="46"/>
      <c r="I117" s="47">
        <f t="shared" si="11"/>
        <v>0</v>
      </c>
      <c r="J117" s="48">
        <f t="shared" si="12"/>
        <v>0</v>
      </c>
      <c r="K117" s="2"/>
    </row>
    <row r="118" spans="1:11" ht="20.100000000000001" customHeight="1" x14ac:dyDescent="0.25">
      <c r="A118" s="31">
        <v>3.1</v>
      </c>
      <c r="B118" s="61" t="s">
        <v>127</v>
      </c>
      <c r="C118" s="96"/>
      <c r="D118" s="62"/>
      <c r="E118" s="62"/>
      <c r="F118" s="62"/>
      <c r="G118" s="62"/>
      <c r="H118" s="62"/>
      <c r="I118" s="62"/>
      <c r="J118" s="62"/>
      <c r="K118" s="2"/>
    </row>
    <row r="119" spans="1:11" x14ac:dyDescent="0.25">
      <c r="A119" s="33">
        <v>1</v>
      </c>
      <c r="B119" s="33" t="s">
        <v>128</v>
      </c>
      <c r="C119" s="95" t="s">
        <v>20</v>
      </c>
      <c r="D119" s="34">
        <f>'Bond Estimate Form'!D117</f>
        <v>230.04</v>
      </c>
      <c r="E119" s="27">
        <v>0</v>
      </c>
      <c r="F119" s="36">
        <f t="shared" ref="F119:F129" si="13">D119*E119</f>
        <v>0</v>
      </c>
      <c r="G119" s="53"/>
      <c r="H119" s="46"/>
      <c r="I119" s="47">
        <f t="shared" ref="I119:I129" si="14">F119*H119</f>
        <v>0</v>
      </c>
      <c r="J119" s="48">
        <f t="shared" ref="J119:J129" si="15">F119-I119</f>
        <v>0</v>
      </c>
      <c r="K119" s="2"/>
    </row>
    <row r="120" spans="1:11" x14ac:dyDescent="0.25">
      <c r="A120" s="33">
        <v>2</v>
      </c>
      <c r="B120" s="33" t="s">
        <v>129</v>
      </c>
      <c r="C120" s="95" t="s">
        <v>20</v>
      </c>
      <c r="D120" s="34">
        <f>'Bond Estimate Form'!D118</f>
        <v>141.36000000000001</v>
      </c>
      <c r="E120" s="27">
        <v>0</v>
      </c>
      <c r="F120" s="36">
        <f t="shared" si="13"/>
        <v>0</v>
      </c>
      <c r="G120" s="55"/>
      <c r="H120" s="46"/>
      <c r="I120" s="47">
        <f t="shared" si="14"/>
        <v>0</v>
      </c>
      <c r="J120" s="48">
        <f t="shared" si="15"/>
        <v>0</v>
      </c>
      <c r="K120" s="2"/>
    </row>
    <row r="121" spans="1:11" x14ac:dyDescent="0.25">
      <c r="A121" s="33">
        <v>3</v>
      </c>
      <c r="B121" s="33" t="s">
        <v>130</v>
      </c>
      <c r="C121" s="95" t="s">
        <v>20</v>
      </c>
      <c r="D121" s="34">
        <f>'Bond Estimate Form'!D119</f>
        <v>184.39</v>
      </c>
      <c r="E121" s="27">
        <v>0</v>
      </c>
      <c r="F121" s="36">
        <f t="shared" si="13"/>
        <v>0</v>
      </c>
      <c r="G121" s="55"/>
      <c r="H121" s="46"/>
      <c r="I121" s="47">
        <f t="shared" si="14"/>
        <v>0</v>
      </c>
      <c r="J121" s="48">
        <f t="shared" si="15"/>
        <v>0</v>
      </c>
      <c r="K121" s="2"/>
    </row>
    <row r="122" spans="1:11" x14ac:dyDescent="0.25">
      <c r="A122" s="33">
        <v>4</v>
      </c>
      <c r="B122" s="33" t="s">
        <v>131</v>
      </c>
      <c r="C122" s="95" t="s">
        <v>20</v>
      </c>
      <c r="D122" s="34">
        <f>'Bond Estimate Form'!D120</f>
        <v>455.31</v>
      </c>
      <c r="E122" s="27">
        <v>0</v>
      </c>
      <c r="F122" s="36">
        <f t="shared" si="13"/>
        <v>0</v>
      </c>
      <c r="G122" s="55"/>
      <c r="H122" s="46"/>
      <c r="I122" s="47">
        <f t="shared" si="14"/>
        <v>0</v>
      </c>
      <c r="J122" s="48">
        <f t="shared" si="15"/>
        <v>0</v>
      </c>
      <c r="K122" s="2"/>
    </row>
    <row r="123" spans="1:11" x14ac:dyDescent="0.25">
      <c r="A123" s="33">
        <v>5</v>
      </c>
      <c r="B123" s="33" t="s">
        <v>132</v>
      </c>
      <c r="C123" s="95" t="s">
        <v>20</v>
      </c>
      <c r="D123" s="34">
        <f>'Bond Estimate Form'!D121</f>
        <v>695.65</v>
      </c>
      <c r="E123" s="27">
        <v>0</v>
      </c>
      <c r="F123" s="36">
        <f t="shared" si="13"/>
        <v>0</v>
      </c>
      <c r="G123" s="55"/>
      <c r="H123" s="46"/>
      <c r="I123" s="47">
        <f t="shared" si="14"/>
        <v>0</v>
      </c>
      <c r="J123" s="48">
        <f t="shared" si="15"/>
        <v>0</v>
      </c>
      <c r="K123" s="2"/>
    </row>
    <row r="124" spans="1:11" x14ac:dyDescent="0.25">
      <c r="A124" s="33">
        <v>6</v>
      </c>
      <c r="B124" s="33" t="s">
        <v>133</v>
      </c>
      <c r="C124" s="95" t="s">
        <v>20</v>
      </c>
      <c r="D124" s="34">
        <f>'Bond Estimate Form'!D122</f>
        <v>486.83</v>
      </c>
      <c r="E124" s="27">
        <v>0</v>
      </c>
      <c r="F124" s="36">
        <f t="shared" si="13"/>
        <v>0</v>
      </c>
      <c r="G124" s="55"/>
      <c r="H124" s="46"/>
      <c r="I124" s="47">
        <f t="shared" si="14"/>
        <v>0</v>
      </c>
      <c r="J124" s="48">
        <f t="shared" si="15"/>
        <v>0</v>
      </c>
      <c r="K124" s="2"/>
    </row>
    <row r="125" spans="1:11" x14ac:dyDescent="0.25">
      <c r="A125" s="33">
        <v>7</v>
      </c>
      <c r="B125" s="33" t="s">
        <v>134</v>
      </c>
      <c r="C125" s="95" t="s">
        <v>20</v>
      </c>
      <c r="D125" s="34">
        <f>'Bond Estimate Form'!D123</f>
        <v>8.6</v>
      </c>
      <c r="E125" s="27">
        <v>0</v>
      </c>
      <c r="F125" s="36">
        <f t="shared" si="13"/>
        <v>0</v>
      </c>
      <c r="G125" s="55"/>
      <c r="H125" s="46"/>
      <c r="I125" s="47">
        <f t="shared" si="14"/>
        <v>0</v>
      </c>
      <c r="J125" s="48">
        <f t="shared" si="15"/>
        <v>0</v>
      </c>
      <c r="K125" s="2"/>
    </row>
    <row r="126" spans="1:11" x14ac:dyDescent="0.25">
      <c r="A126" s="33">
        <v>8</v>
      </c>
      <c r="B126" s="33" t="s">
        <v>135</v>
      </c>
      <c r="C126" s="95" t="s">
        <v>20</v>
      </c>
      <c r="D126" s="34">
        <f>'Bond Estimate Form'!D124</f>
        <v>30.73</v>
      </c>
      <c r="E126" s="27">
        <v>0</v>
      </c>
      <c r="F126" s="36">
        <f t="shared" si="13"/>
        <v>0</v>
      </c>
      <c r="G126" s="55"/>
      <c r="H126" s="46"/>
      <c r="I126" s="47">
        <f t="shared" si="14"/>
        <v>0</v>
      </c>
      <c r="J126" s="48">
        <f t="shared" si="15"/>
        <v>0</v>
      </c>
      <c r="K126" s="2"/>
    </row>
    <row r="127" spans="1:11" x14ac:dyDescent="0.25">
      <c r="A127" s="33">
        <v>9</v>
      </c>
      <c r="B127" s="33" t="s">
        <v>136</v>
      </c>
      <c r="C127" s="95" t="s">
        <v>20</v>
      </c>
      <c r="D127" s="34">
        <f>'Bond Estimate Form'!D125</f>
        <v>239.08</v>
      </c>
      <c r="E127" s="27">
        <v>0</v>
      </c>
      <c r="F127" s="36">
        <f t="shared" si="13"/>
        <v>0</v>
      </c>
      <c r="G127" s="55"/>
      <c r="H127" s="46"/>
      <c r="I127" s="47">
        <f t="shared" si="14"/>
        <v>0</v>
      </c>
      <c r="J127" s="48">
        <f t="shared" si="15"/>
        <v>0</v>
      </c>
      <c r="K127" s="2"/>
    </row>
    <row r="128" spans="1:11" x14ac:dyDescent="0.25">
      <c r="A128" s="33">
        <v>10</v>
      </c>
      <c r="B128" s="33" t="s">
        <v>137</v>
      </c>
      <c r="C128" s="95" t="s">
        <v>20</v>
      </c>
      <c r="D128" s="34">
        <f>'Bond Estimate Form'!D126</f>
        <v>509.46</v>
      </c>
      <c r="E128" s="27">
        <v>0</v>
      </c>
      <c r="F128" s="36">
        <f t="shared" si="13"/>
        <v>0</v>
      </c>
      <c r="G128" s="55"/>
      <c r="H128" s="46"/>
      <c r="I128" s="47">
        <f t="shared" si="14"/>
        <v>0</v>
      </c>
      <c r="J128" s="48">
        <f t="shared" si="15"/>
        <v>0</v>
      </c>
      <c r="K128" s="2"/>
    </row>
    <row r="129" spans="1:11" x14ac:dyDescent="0.25">
      <c r="A129" s="33">
        <v>11</v>
      </c>
      <c r="B129" s="33" t="s">
        <v>138</v>
      </c>
      <c r="C129" s="95" t="s">
        <v>29</v>
      </c>
      <c r="D129" s="34">
        <f>'Bond Estimate Form'!D127</f>
        <v>99.57</v>
      </c>
      <c r="E129" s="27">
        <v>0</v>
      </c>
      <c r="F129" s="36">
        <f t="shared" si="13"/>
        <v>0</v>
      </c>
      <c r="G129" s="56"/>
      <c r="H129" s="46"/>
      <c r="I129" s="47">
        <f t="shared" si="14"/>
        <v>0</v>
      </c>
      <c r="J129" s="48">
        <f t="shared" si="15"/>
        <v>0</v>
      </c>
      <c r="K129" s="2"/>
    </row>
    <row r="130" spans="1:11" ht="20.100000000000001" customHeight="1" x14ac:dyDescent="0.25">
      <c r="A130" s="31">
        <v>4.0999999999999996</v>
      </c>
      <c r="B130" s="61" t="s">
        <v>139</v>
      </c>
      <c r="C130" s="96"/>
      <c r="D130" s="62"/>
      <c r="E130" s="62"/>
      <c r="F130" s="62"/>
      <c r="G130" s="62"/>
      <c r="H130" s="62"/>
      <c r="I130" s="62"/>
      <c r="J130" s="62"/>
      <c r="K130" s="2"/>
    </row>
    <row r="131" spans="1:11" x14ac:dyDescent="0.25">
      <c r="A131" s="33">
        <v>1</v>
      </c>
      <c r="B131" s="33" t="s">
        <v>140</v>
      </c>
      <c r="C131" s="95" t="s">
        <v>22</v>
      </c>
      <c r="D131" s="34">
        <f>'Bond Estimate Form'!D129</f>
        <v>135.22</v>
      </c>
      <c r="E131" s="27">
        <v>0</v>
      </c>
      <c r="F131" s="36">
        <f t="shared" ref="F131:F137" si="16">D131*E131</f>
        <v>0</v>
      </c>
      <c r="G131" s="53"/>
      <c r="H131" s="46"/>
      <c r="I131" s="47">
        <f t="shared" ref="I131:I139" si="17">F131*H131</f>
        <v>0</v>
      </c>
      <c r="J131" s="48">
        <f t="shared" ref="J131:J139" si="18">F131-I131</f>
        <v>0</v>
      </c>
      <c r="K131" s="2"/>
    </row>
    <row r="132" spans="1:11" x14ac:dyDescent="0.25">
      <c r="A132" s="33">
        <v>2</v>
      </c>
      <c r="B132" s="33" t="s">
        <v>141</v>
      </c>
      <c r="C132" s="95" t="s">
        <v>22</v>
      </c>
      <c r="D132" s="34">
        <f>'Bond Estimate Form'!D130</f>
        <v>131.02000000000001</v>
      </c>
      <c r="E132" s="27">
        <v>0</v>
      </c>
      <c r="F132" s="36">
        <f t="shared" si="16"/>
        <v>0</v>
      </c>
      <c r="G132" s="55"/>
      <c r="H132" s="46"/>
      <c r="I132" s="47">
        <f t="shared" si="17"/>
        <v>0</v>
      </c>
      <c r="J132" s="48">
        <f t="shared" si="18"/>
        <v>0</v>
      </c>
      <c r="K132" s="2"/>
    </row>
    <row r="133" spans="1:11" x14ac:dyDescent="0.25">
      <c r="A133" s="33">
        <v>3</v>
      </c>
      <c r="B133" s="33" t="s">
        <v>142</v>
      </c>
      <c r="C133" s="95" t="s">
        <v>22</v>
      </c>
      <c r="D133" s="34">
        <f>'Bond Estimate Form'!D131</f>
        <v>105.34</v>
      </c>
      <c r="E133" s="27">
        <v>0</v>
      </c>
      <c r="F133" s="36">
        <f t="shared" si="16"/>
        <v>0</v>
      </c>
      <c r="G133" s="55"/>
      <c r="H133" s="46"/>
      <c r="I133" s="47">
        <f t="shared" si="17"/>
        <v>0</v>
      </c>
      <c r="J133" s="48">
        <f t="shared" si="18"/>
        <v>0</v>
      </c>
      <c r="K133" s="2"/>
    </row>
    <row r="134" spans="1:11" x14ac:dyDescent="0.25">
      <c r="A134" s="33">
        <v>4</v>
      </c>
      <c r="B134" s="33" t="s">
        <v>143</v>
      </c>
      <c r="C134" s="95" t="s">
        <v>22</v>
      </c>
      <c r="D134" s="34">
        <f>'Bond Estimate Form'!D132</f>
        <v>119.55</v>
      </c>
      <c r="E134" s="27">
        <v>0</v>
      </c>
      <c r="F134" s="36">
        <f t="shared" si="16"/>
        <v>0</v>
      </c>
      <c r="G134" s="55"/>
      <c r="H134" s="46"/>
      <c r="I134" s="47">
        <f t="shared" si="17"/>
        <v>0</v>
      </c>
      <c r="J134" s="48">
        <f t="shared" si="18"/>
        <v>0</v>
      </c>
      <c r="K134" s="2"/>
    </row>
    <row r="135" spans="1:11" x14ac:dyDescent="0.25">
      <c r="A135" s="33">
        <v>5</v>
      </c>
      <c r="B135" s="33" t="s">
        <v>144</v>
      </c>
      <c r="C135" s="95" t="s">
        <v>20</v>
      </c>
      <c r="D135" s="34">
        <f>'Bond Estimate Form'!D133</f>
        <v>6356.23</v>
      </c>
      <c r="E135" s="27">
        <v>0</v>
      </c>
      <c r="F135" s="36">
        <f t="shared" si="16"/>
        <v>0</v>
      </c>
      <c r="G135" s="55"/>
      <c r="H135" s="46"/>
      <c r="I135" s="47">
        <f t="shared" si="17"/>
        <v>0</v>
      </c>
      <c r="J135" s="48">
        <f t="shared" si="18"/>
        <v>0</v>
      </c>
      <c r="K135" s="2"/>
    </row>
    <row r="136" spans="1:11" x14ac:dyDescent="0.25">
      <c r="A136" s="33">
        <v>6</v>
      </c>
      <c r="B136" s="33" t="s">
        <v>145</v>
      </c>
      <c r="C136" s="95" t="s">
        <v>20</v>
      </c>
      <c r="D136" s="34">
        <f>'Bond Estimate Form'!D134</f>
        <v>6779.08</v>
      </c>
      <c r="E136" s="27">
        <v>0</v>
      </c>
      <c r="F136" s="36">
        <f t="shared" si="16"/>
        <v>0</v>
      </c>
      <c r="G136" s="55"/>
      <c r="H136" s="46"/>
      <c r="I136" s="47">
        <f t="shared" si="17"/>
        <v>0</v>
      </c>
      <c r="J136" s="48">
        <f t="shared" si="18"/>
        <v>0</v>
      </c>
      <c r="K136" s="2"/>
    </row>
    <row r="137" spans="1:11" x14ac:dyDescent="0.25">
      <c r="A137" s="33">
        <v>7</v>
      </c>
      <c r="B137" s="33" t="s">
        <v>146</v>
      </c>
      <c r="C137" s="95" t="s">
        <v>22</v>
      </c>
      <c r="D137" s="34">
        <f>'Bond Estimate Form'!D135</f>
        <v>76.34</v>
      </c>
      <c r="E137" s="27"/>
      <c r="F137" s="36"/>
      <c r="G137" s="55"/>
      <c r="H137" s="46"/>
      <c r="I137" s="47">
        <f t="shared" si="17"/>
        <v>0</v>
      </c>
      <c r="J137" s="48">
        <f t="shared" si="18"/>
        <v>0</v>
      </c>
      <c r="K137" s="2"/>
    </row>
    <row r="138" spans="1:11" x14ac:dyDescent="0.25">
      <c r="A138" s="33">
        <v>8</v>
      </c>
      <c r="B138" s="33" t="s">
        <v>147</v>
      </c>
      <c r="C138" s="95" t="s">
        <v>20</v>
      </c>
      <c r="D138" s="34" t="str">
        <f>'Bond Estimate Form'!D136</f>
        <v>Detailed estimate required.</v>
      </c>
      <c r="E138" s="27">
        <v>0</v>
      </c>
      <c r="F138" s="36">
        <f>E138</f>
        <v>0</v>
      </c>
      <c r="G138" s="55"/>
      <c r="H138" s="46"/>
      <c r="I138" s="47">
        <f t="shared" si="17"/>
        <v>0</v>
      </c>
      <c r="J138" s="48">
        <f t="shared" si="18"/>
        <v>0</v>
      </c>
      <c r="K138" s="2"/>
    </row>
    <row r="139" spans="1:11" x14ac:dyDescent="0.25">
      <c r="A139" s="33">
        <v>9</v>
      </c>
      <c r="B139" s="33" t="s">
        <v>148</v>
      </c>
      <c r="C139" s="95" t="s">
        <v>22</v>
      </c>
      <c r="D139" s="34" t="str">
        <f>'Bond Estimate Form'!D137</f>
        <v>Detailed estimate required.</v>
      </c>
      <c r="E139" s="27">
        <v>0</v>
      </c>
      <c r="F139" s="36">
        <f>E139</f>
        <v>0</v>
      </c>
      <c r="G139" s="56"/>
      <c r="H139" s="46"/>
      <c r="I139" s="47">
        <f t="shared" si="17"/>
        <v>0</v>
      </c>
      <c r="J139" s="48">
        <f t="shared" si="18"/>
        <v>0</v>
      </c>
      <c r="K139" s="2"/>
    </row>
    <row r="140" spans="1:11" ht="20.100000000000001" customHeight="1" x14ac:dyDescent="0.25">
      <c r="A140" s="31">
        <v>4.2</v>
      </c>
      <c r="B140" s="61" t="s">
        <v>149</v>
      </c>
      <c r="C140" s="96"/>
      <c r="D140" s="62"/>
      <c r="E140" s="62"/>
      <c r="F140" s="62"/>
      <c r="G140" s="62"/>
      <c r="H140" s="62"/>
      <c r="I140" s="62"/>
      <c r="J140" s="62"/>
      <c r="K140" s="2"/>
    </row>
    <row r="141" spans="1:11" x14ac:dyDescent="0.25">
      <c r="A141" s="33">
        <v>1</v>
      </c>
      <c r="B141" s="33" t="s">
        <v>150</v>
      </c>
      <c r="C141" s="95" t="s">
        <v>22</v>
      </c>
      <c r="D141" s="34">
        <f>'Bond Estimate Form'!D139</f>
        <v>131.59</v>
      </c>
      <c r="E141" s="27">
        <v>0</v>
      </c>
      <c r="F141" s="36">
        <f t="shared" ref="F141:F157" si="19">D141*E141</f>
        <v>0</v>
      </c>
      <c r="G141" s="53"/>
      <c r="H141" s="46"/>
      <c r="I141" s="47">
        <f t="shared" ref="I141:I157" si="20">F141*H141</f>
        <v>0</v>
      </c>
      <c r="J141" s="48">
        <f t="shared" ref="J141:J157" si="21">F141-I141</f>
        <v>0</v>
      </c>
      <c r="K141" s="2"/>
    </row>
    <row r="142" spans="1:11" x14ac:dyDescent="0.25">
      <c r="A142" s="33">
        <v>2</v>
      </c>
      <c r="B142" s="33" t="s">
        <v>151</v>
      </c>
      <c r="C142" s="95" t="s">
        <v>22</v>
      </c>
      <c r="D142" s="34">
        <f>'Bond Estimate Form'!D140</f>
        <v>130.55000000000001</v>
      </c>
      <c r="E142" s="27">
        <v>0</v>
      </c>
      <c r="F142" s="36">
        <f t="shared" si="19"/>
        <v>0</v>
      </c>
      <c r="G142" s="55"/>
      <c r="H142" s="46"/>
      <c r="I142" s="47">
        <f t="shared" si="20"/>
        <v>0</v>
      </c>
      <c r="J142" s="48">
        <f t="shared" si="21"/>
        <v>0</v>
      </c>
      <c r="K142" s="2"/>
    </row>
    <row r="143" spans="1:11" x14ac:dyDescent="0.25">
      <c r="A143" s="33">
        <v>3</v>
      </c>
      <c r="B143" s="33" t="s">
        <v>152</v>
      </c>
      <c r="C143" s="95" t="s">
        <v>22</v>
      </c>
      <c r="D143" s="34">
        <f>'Bond Estimate Form'!D141</f>
        <v>62.86</v>
      </c>
      <c r="E143" s="27">
        <v>0</v>
      </c>
      <c r="F143" s="36">
        <f t="shared" si="19"/>
        <v>0</v>
      </c>
      <c r="G143" s="55"/>
      <c r="H143" s="46"/>
      <c r="I143" s="47">
        <f t="shared" si="20"/>
        <v>0</v>
      </c>
      <c r="J143" s="48">
        <f t="shared" si="21"/>
        <v>0</v>
      </c>
      <c r="K143" s="2"/>
    </row>
    <row r="144" spans="1:11" x14ac:dyDescent="0.25">
      <c r="A144" s="33">
        <v>4</v>
      </c>
      <c r="B144" s="33" t="s">
        <v>153</v>
      </c>
      <c r="C144" s="95" t="s">
        <v>22</v>
      </c>
      <c r="D144" s="34">
        <f>'Bond Estimate Form'!D142</f>
        <v>61.8</v>
      </c>
      <c r="E144" s="27">
        <v>0</v>
      </c>
      <c r="F144" s="36">
        <f t="shared" si="19"/>
        <v>0</v>
      </c>
      <c r="G144" s="55"/>
      <c r="H144" s="46"/>
      <c r="I144" s="47">
        <f t="shared" si="20"/>
        <v>0</v>
      </c>
      <c r="J144" s="48">
        <f t="shared" si="21"/>
        <v>0</v>
      </c>
      <c r="K144" s="2"/>
    </row>
    <row r="145" spans="1:11" x14ac:dyDescent="0.25">
      <c r="A145" s="33">
        <v>5</v>
      </c>
      <c r="B145" s="33" t="s">
        <v>154</v>
      </c>
      <c r="C145" s="95" t="s">
        <v>22</v>
      </c>
      <c r="D145" s="34">
        <f>'Bond Estimate Form'!D143</f>
        <v>86.69</v>
      </c>
      <c r="E145" s="27">
        <v>0</v>
      </c>
      <c r="F145" s="36">
        <f t="shared" si="19"/>
        <v>0</v>
      </c>
      <c r="G145" s="55"/>
      <c r="H145" s="46"/>
      <c r="I145" s="47">
        <f t="shared" si="20"/>
        <v>0</v>
      </c>
      <c r="J145" s="48">
        <f t="shared" si="21"/>
        <v>0</v>
      </c>
      <c r="K145" s="2"/>
    </row>
    <row r="146" spans="1:11" x14ac:dyDescent="0.25">
      <c r="A146" s="33">
        <v>6</v>
      </c>
      <c r="B146" s="33" t="s">
        <v>155</v>
      </c>
      <c r="C146" s="95" t="s">
        <v>22</v>
      </c>
      <c r="D146" s="34">
        <f>'Bond Estimate Form'!D144</f>
        <v>117.22</v>
      </c>
      <c r="E146" s="27">
        <v>0</v>
      </c>
      <c r="F146" s="36">
        <f t="shared" si="19"/>
        <v>0</v>
      </c>
      <c r="G146" s="55"/>
      <c r="H146" s="46"/>
      <c r="I146" s="47">
        <f t="shared" si="20"/>
        <v>0</v>
      </c>
      <c r="J146" s="48">
        <f t="shared" si="21"/>
        <v>0</v>
      </c>
      <c r="K146" s="2"/>
    </row>
    <row r="147" spans="1:11" x14ac:dyDescent="0.25">
      <c r="A147" s="33">
        <v>7</v>
      </c>
      <c r="B147" s="33" t="s">
        <v>156</v>
      </c>
      <c r="C147" s="95" t="s">
        <v>22</v>
      </c>
      <c r="D147" s="34">
        <f>'Bond Estimate Form'!D145</f>
        <v>126.31</v>
      </c>
      <c r="E147" s="27">
        <v>0</v>
      </c>
      <c r="F147" s="36">
        <f t="shared" si="19"/>
        <v>0</v>
      </c>
      <c r="G147" s="55"/>
      <c r="H147" s="46"/>
      <c r="I147" s="47">
        <f t="shared" si="20"/>
        <v>0</v>
      </c>
      <c r="J147" s="48">
        <f t="shared" si="21"/>
        <v>0</v>
      </c>
      <c r="K147" s="2"/>
    </row>
    <row r="148" spans="1:11" x14ac:dyDescent="0.25">
      <c r="A148" s="33">
        <v>8</v>
      </c>
      <c r="B148" s="33" t="s">
        <v>157</v>
      </c>
      <c r="C148" s="95" t="s">
        <v>22</v>
      </c>
      <c r="D148" s="34">
        <f>'Bond Estimate Form'!D146</f>
        <v>135.38</v>
      </c>
      <c r="E148" s="27">
        <v>0</v>
      </c>
      <c r="F148" s="36">
        <f t="shared" si="19"/>
        <v>0</v>
      </c>
      <c r="G148" s="55"/>
      <c r="H148" s="46"/>
      <c r="I148" s="47">
        <f t="shared" si="20"/>
        <v>0</v>
      </c>
      <c r="J148" s="48">
        <f t="shared" si="21"/>
        <v>0</v>
      </c>
      <c r="K148" s="2"/>
    </row>
    <row r="149" spans="1:11" x14ac:dyDescent="0.25">
      <c r="A149" s="33">
        <v>9</v>
      </c>
      <c r="B149" s="33" t="s">
        <v>158</v>
      </c>
      <c r="C149" s="95" t="s">
        <v>22</v>
      </c>
      <c r="D149" s="34">
        <f>'Bond Estimate Form'!D147</f>
        <v>5955.99</v>
      </c>
      <c r="E149" s="27">
        <v>0</v>
      </c>
      <c r="F149" s="36">
        <f t="shared" si="19"/>
        <v>0</v>
      </c>
      <c r="G149" s="55"/>
      <c r="H149" s="46"/>
      <c r="I149" s="47">
        <f t="shared" si="20"/>
        <v>0</v>
      </c>
      <c r="J149" s="48">
        <f t="shared" si="21"/>
        <v>0</v>
      </c>
      <c r="K149" s="2"/>
    </row>
    <row r="150" spans="1:11" x14ac:dyDescent="0.25">
      <c r="A150" s="33">
        <v>10</v>
      </c>
      <c r="B150" s="33" t="s">
        <v>159</v>
      </c>
      <c r="C150" s="95" t="s">
        <v>20</v>
      </c>
      <c r="D150" s="34">
        <f>'Bond Estimate Form'!D148</f>
        <v>1241.17</v>
      </c>
      <c r="E150" s="27">
        <v>0</v>
      </c>
      <c r="F150" s="36">
        <f t="shared" si="19"/>
        <v>0</v>
      </c>
      <c r="G150" s="55"/>
      <c r="H150" s="46"/>
      <c r="I150" s="47">
        <f t="shared" si="20"/>
        <v>0</v>
      </c>
      <c r="J150" s="48">
        <f t="shared" si="21"/>
        <v>0</v>
      </c>
      <c r="K150" s="2"/>
    </row>
    <row r="151" spans="1:11" x14ac:dyDescent="0.25">
      <c r="A151" s="33">
        <v>11</v>
      </c>
      <c r="B151" s="33" t="s">
        <v>160</v>
      </c>
      <c r="C151" s="95" t="s">
        <v>20</v>
      </c>
      <c r="D151" s="34">
        <f>'Bond Estimate Form'!D149</f>
        <v>1679.69</v>
      </c>
      <c r="E151" s="27">
        <v>0</v>
      </c>
      <c r="F151" s="36">
        <f t="shared" si="19"/>
        <v>0</v>
      </c>
      <c r="G151" s="55"/>
      <c r="H151" s="46"/>
      <c r="I151" s="47">
        <f t="shared" si="20"/>
        <v>0</v>
      </c>
      <c r="J151" s="48">
        <f t="shared" si="21"/>
        <v>0</v>
      </c>
      <c r="K151" s="2"/>
    </row>
    <row r="152" spans="1:11" x14ac:dyDescent="0.25">
      <c r="A152" s="33">
        <v>12</v>
      </c>
      <c r="B152" s="33" t="s">
        <v>161</v>
      </c>
      <c r="C152" s="95" t="s">
        <v>20</v>
      </c>
      <c r="D152" s="34">
        <f>'Bond Estimate Form'!D150</f>
        <v>1601.74</v>
      </c>
      <c r="E152" s="27">
        <v>0</v>
      </c>
      <c r="F152" s="36">
        <f t="shared" si="19"/>
        <v>0</v>
      </c>
      <c r="G152" s="55"/>
      <c r="H152" s="46"/>
      <c r="I152" s="47">
        <f t="shared" si="20"/>
        <v>0</v>
      </c>
      <c r="J152" s="48">
        <f t="shared" si="21"/>
        <v>0</v>
      </c>
      <c r="K152" s="2"/>
    </row>
    <row r="153" spans="1:11" x14ac:dyDescent="0.25">
      <c r="A153" s="33">
        <v>13</v>
      </c>
      <c r="B153" s="33" t="s">
        <v>162</v>
      </c>
      <c r="C153" s="95" t="s">
        <v>20</v>
      </c>
      <c r="D153" s="34">
        <f>'Bond Estimate Form'!D151</f>
        <v>2233.48</v>
      </c>
      <c r="E153" s="27">
        <v>0</v>
      </c>
      <c r="F153" s="36">
        <f t="shared" si="19"/>
        <v>0</v>
      </c>
      <c r="G153" s="55"/>
      <c r="H153" s="46"/>
      <c r="I153" s="47">
        <f t="shared" si="20"/>
        <v>0</v>
      </c>
      <c r="J153" s="48">
        <f t="shared" si="21"/>
        <v>0</v>
      </c>
      <c r="K153" s="2"/>
    </row>
    <row r="154" spans="1:11" x14ac:dyDescent="0.25">
      <c r="A154" s="33">
        <v>14</v>
      </c>
      <c r="B154" s="33" t="s">
        <v>163</v>
      </c>
      <c r="C154" s="95" t="s">
        <v>20</v>
      </c>
      <c r="D154" s="34">
        <f>'Bond Estimate Form'!D152</f>
        <v>3708.43</v>
      </c>
      <c r="E154" s="27">
        <v>0</v>
      </c>
      <c r="F154" s="36">
        <f t="shared" si="19"/>
        <v>0</v>
      </c>
      <c r="G154" s="55"/>
      <c r="H154" s="46"/>
      <c r="I154" s="47">
        <f t="shared" si="20"/>
        <v>0</v>
      </c>
      <c r="J154" s="48">
        <f t="shared" si="21"/>
        <v>0</v>
      </c>
      <c r="K154" s="2"/>
    </row>
    <row r="155" spans="1:11" x14ac:dyDescent="0.25">
      <c r="A155" s="33">
        <v>15</v>
      </c>
      <c r="B155" s="33" t="s">
        <v>164</v>
      </c>
      <c r="C155" s="95" t="s">
        <v>20</v>
      </c>
      <c r="D155" s="34" t="str">
        <f>'Bond Estimate Form'!D153</f>
        <v>Detailed estimate required.</v>
      </c>
      <c r="E155" s="27">
        <v>0</v>
      </c>
      <c r="F155" s="36">
        <f>DF155</f>
        <v>0</v>
      </c>
      <c r="G155" s="55"/>
      <c r="H155" s="46"/>
      <c r="I155" s="47">
        <f t="shared" si="20"/>
        <v>0</v>
      </c>
      <c r="J155" s="48">
        <f t="shared" si="21"/>
        <v>0</v>
      </c>
      <c r="K155" s="2"/>
    </row>
    <row r="156" spans="1:11" x14ac:dyDescent="0.25">
      <c r="A156" s="33">
        <v>16</v>
      </c>
      <c r="B156" s="33" t="s">
        <v>165</v>
      </c>
      <c r="C156" s="95" t="s">
        <v>20</v>
      </c>
      <c r="D156" s="34" t="str">
        <f>'Bond Estimate Form'!D154</f>
        <v>Detailed estimate required.</v>
      </c>
      <c r="E156" s="27">
        <v>0</v>
      </c>
      <c r="F156" s="36">
        <f>DF156</f>
        <v>0</v>
      </c>
      <c r="G156" s="55"/>
      <c r="H156" s="46"/>
      <c r="I156" s="47">
        <f t="shared" si="20"/>
        <v>0</v>
      </c>
      <c r="J156" s="48">
        <f t="shared" si="21"/>
        <v>0</v>
      </c>
      <c r="K156" s="2"/>
    </row>
    <row r="157" spans="1:11" x14ac:dyDescent="0.25">
      <c r="A157" s="33">
        <v>17</v>
      </c>
      <c r="B157" s="33" t="s">
        <v>166</v>
      </c>
      <c r="C157" s="95" t="s">
        <v>20</v>
      </c>
      <c r="D157" s="34">
        <f>'Bond Estimate Form'!D155</f>
        <v>2965.22</v>
      </c>
      <c r="E157" s="27">
        <v>0</v>
      </c>
      <c r="F157" s="36">
        <f t="shared" si="19"/>
        <v>0</v>
      </c>
      <c r="G157" s="56"/>
      <c r="H157" s="46"/>
      <c r="I157" s="47">
        <f t="shared" si="20"/>
        <v>0</v>
      </c>
      <c r="J157" s="48">
        <f t="shared" si="21"/>
        <v>0</v>
      </c>
      <c r="K157" s="2"/>
    </row>
    <row r="158" spans="1:11" ht="20.100000000000001" customHeight="1" x14ac:dyDescent="0.25">
      <c r="A158" s="31">
        <v>5.0999999999999996</v>
      </c>
      <c r="B158" s="61" t="s">
        <v>167</v>
      </c>
      <c r="C158" s="96"/>
      <c r="D158" s="62"/>
      <c r="E158" s="62"/>
      <c r="F158" s="62"/>
      <c r="G158" s="62"/>
      <c r="H158" s="62"/>
      <c r="I158" s="62"/>
      <c r="J158" s="62"/>
      <c r="K158" s="2"/>
    </row>
    <row r="159" spans="1:11" x14ac:dyDescent="0.25">
      <c r="A159" s="40"/>
      <c r="B159" s="71" t="s">
        <v>168</v>
      </c>
      <c r="C159" s="97"/>
      <c r="D159" s="72"/>
      <c r="E159" s="72"/>
      <c r="F159" s="72"/>
      <c r="G159" s="72"/>
      <c r="H159" s="72"/>
      <c r="I159" s="72"/>
      <c r="J159" s="72"/>
      <c r="K159" s="2"/>
    </row>
    <row r="160" spans="1:11" x14ac:dyDescent="0.25">
      <c r="A160" s="33">
        <v>1</v>
      </c>
      <c r="B160" s="33" t="s">
        <v>169</v>
      </c>
      <c r="C160" s="95" t="s">
        <v>29</v>
      </c>
      <c r="D160" s="34">
        <f>'Bond Estimate Form'!D158</f>
        <v>26.44</v>
      </c>
      <c r="E160" s="27">
        <v>0</v>
      </c>
      <c r="F160" s="36">
        <f t="shared" ref="F160:F223" si="22">D160*E160</f>
        <v>0</v>
      </c>
      <c r="G160" s="53"/>
      <c r="H160" s="46"/>
      <c r="I160" s="47">
        <f t="shared" ref="I160:I223" si="23">F160*H160</f>
        <v>0</v>
      </c>
      <c r="J160" s="48">
        <f t="shared" ref="J160:J223" si="24">F160-I160</f>
        <v>0</v>
      </c>
      <c r="K160" s="2"/>
    </row>
    <row r="161" spans="1:11" x14ac:dyDescent="0.25">
      <c r="A161" s="33">
        <v>2</v>
      </c>
      <c r="B161" s="33" t="s">
        <v>170</v>
      </c>
      <c r="C161" s="95" t="s">
        <v>29</v>
      </c>
      <c r="D161" s="34">
        <f>'Bond Estimate Form'!D159</f>
        <v>23.16</v>
      </c>
      <c r="E161" s="27">
        <v>0</v>
      </c>
      <c r="F161" s="36">
        <f t="shared" si="22"/>
        <v>0</v>
      </c>
      <c r="G161" s="55"/>
      <c r="H161" s="46"/>
      <c r="I161" s="47">
        <f t="shared" si="23"/>
        <v>0</v>
      </c>
      <c r="J161" s="48">
        <f t="shared" si="24"/>
        <v>0</v>
      </c>
      <c r="K161" s="2"/>
    </row>
    <row r="162" spans="1:11" x14ac:dyDescent="0.25">
      <c r="A162" s="33">
        <v>3</v>
      </c>
      <c r="B162" s="33" t="s">
        <v>171</v>
      </c>
      <c r="C162" s="95" t="s">
        <v>29</v>
      </c>
      <c r="D162" s="34">
        <f>'Bond Estimate Form'!D160</f>
        <v>25.11</v>
      </c>
      <c r="E162" s="27">
        <v>0</v>
      </c>
      <c r="F162" s="36">
        <f t="shared" si="22"/>
        <v>0</v>
      </c>
      <c r="G162" s="55"/>
      <c r="H162" s="46"/>
      <c r="I162" s="47">
        <f t="shared" si="23"/>
        <v>0</v>
      </c>
      <c r="J162" s="48">
        <f t="shared" si="24"/>
        <v>0</v>
      </c>
      <c r="K162" s="2"/>
    </row>
    <row r="163" spans="1:11" x14ac:dyDescent="0.25">
      <c r="A163" s="33">
        <v>4</v>
      </c>
      <c r="B163" s="33" t="s">
        <v>172</v>
      </c>
      <c r="C163" s="95" t="s">
        <v>29</v>
      </c>
      <c r="D163" s="34">
        <f>'Bond Estimate Form'!D161</f>
        <v>47.17</v>
      </c>
      <c r="E163" s="27">
        <v>0</v>
      </c>
      <c r="F163" s="36">
        <f t="shared" si="22"/>
        <v>0</v>
      </c>
      <c r="G163" s="55"/>
      <c r="H163" s="46"/>
      <c r="I163" s="47">
        <f t="shared" si="23"/>
        <v>0</v>
      </c>
      <c r="J163" s="48">
        <f t="shared" si="24"/>
        <v>0</v>
      </c>
      <c r="K163" s="2"/>
    </row>
    <row r="164" spans="1:11" x14ac:dyDescent="0.25">
      <c r="A164" s="33">
        <v>5</v>
      </c>
      <c r="B164" s="33" t="s">
        <v>173</v>
      </c>
      <c r="C164" s="95" t="s">
        <v>36</v>
      </c>
      <c r="D164" s="34">
        <f>'Bond Estimate Form'!D162</f>
        <v>2.21</v>
      </c>
      <c r="E164" s="27">
        <v>0</v>
      </c>
      <c r="F164" s="36">
        <f t="shared" si="22"/>
        <v>0</v>
      </c>
      <c r="G164" s="55"/>
      <c r="H164" s="46"/>
      <c r="I164" s="47">
        <f t="shared" si="23"/>
        <v>0</v>
      </c>
      <c r="J164" s="48">
        <f t="shared" si="24"/>
        <v>0</v>
      </c>
      <c r="K164" s="2"/>
    </row>
    <row r="165" spans="1:11" x14ac:dyDescent="0.25">
      <c r="A165" s="33">
        <v>6</v>
      </c>
      <c r="B165" s="33" t="s">
        <v>174</v>
      </c>
      <c r="C165" s="95" t="s">
        <v>29</v>
      </c>
      <c r="D165" s="34">
        <f>'Bond Estimate Form'!D163</f>
        <v>1093.9100000000001</v>
      </c>
      <c r="E165" s="27">
        <v>0</v>
      </c>
      <c r="F165" s="36">
        <f t="shared" si="22"/>
        <v>0</v>
      </c>
      <c r="G165" s="55"/>
      <c r="H165" s="46"/>
      <c r="I165" s="47">
        <f t="shared" si="23"/>
        <v>0</v>
      </c>
      <c r="J165" s="48">
        <f t="shared" si="24"/>
        <v>0</v>
      </c>
      <c r="K165" s="2"/>
    </row>
    <row r="166" spans="1:11" x14ac:dyDescent="0.25">
      <c r="A166" s="33">
        <v>7</v>
      </c>
      <c r="B166" s="33" t="s">
        <v>175</v>
      </c>
      <c r="C166" s="95" t="s">
        <v>20</v>
      </c>
      <c r="D166" s="34">
        <f>'Bond Estimate Form'!D164</f>
        <v>7214.88</v>
      </c>
      <c r="E166" s="27">
        <v>0</v>
      </c>
      <c r="F166" s="36">
        <f t="shared" si="22"/>
        <v>0</v>
      </c>
      <c r="G166" s="55"/>
      <c r="H166" s="46"/>
      <c r="I166" s="47">
        <f t="shared" si="23"/>
        <v>0</v>
      </c>
      <c r="J166" s="48">
        <f t="shared" si="24"/>
        <v>0</v>
      </c>
      <c r="K166" s="2"/>
    </row>
    <row r="167" spans="1:11" x14ac:dyDescent="0.25">
      <c r="A167" s="33">
        <v>8</v>
      </c>
      <c r="B167" s="33" t="s">
        <v>176</v>
      </c>
      <c r="C167" s="95" t="s">
        <v>20</v>
      </c>
      <c r="D167" s="34">
        <f>'Bond Estimate Form'!D165</f>
        <v>1046.21</v>
      </c>
      <c r="E167" s="27">
        <v>0</v>
      </c>
      <c r="F167" s="36">
        <f t="shared" si="22"/>
        <v>0</v>
      </c>
      <c r="G167" s="55"/>
      <c r="H167" s="46"/>
      <c r="I167" s="47">
        <f t="shared" si="23"/>
        <v>0</v>
      </c>
      <c r="J167" s="48">
        <f t="shared" si="24"/>
        <v>0</v>
      </c>
      <c r="K167" s="2"/>
    </row>
    <row r="168" spans="1:11" x14ac:dyDescent="0.25">
      <c r="A168" s="33">
        <v>9</v>
      </c>
      <c r="B168" s="33" t="s">
        <v>177</v>
      </c>
      <c r="C168" s="95" t="s">
        <v>29</v>
      </c>
      <c r="D168" s="34">
        <f>'Bond Estimate Form'!D166</f>
        <v>66.400000000000006</v>
      </c>
      <c r="E168" s="27">
        <v>0</v>
      </c>
      <c r="F168" s="36">
        <f t="shared" si="22"/>
        <v>0</v>
      </c>
      <c r="G168" s="55"/>
      <c r="H168" s="46"/>
      <c r="I168" s="47">
        <f t="shared" si="23"/>
        <v>0</v>
      </c>
      <c r="J168" s="48">
        <f t="shared" si="24"/>
        <v>0</v>
      </c>
      <c r="K168" s="2"/>
    </row>
    <row r="169" spans="1:11" x14ac:dyDescent="0.25">
      <c r="A169" s="33">
        <v>10</v>
      </c>
      <c r="B169" s="33" t="s">
        <v>178</v>
      </c>
      <c r="C169" s="95" t="s">
        <v>179</v>
      </c>
      <c r="D169" s="34">
        <f>'Bond Estimate Form'!D167</f>
        <v>59.36</v>
      </c>
      <c r="E169" s="27">
        <v>0</v>
      </c>
      <c r="F169" s="36">
        <f t="shared" si="22"/>
        <v>0</v>
      </c>
      <c r="G169" s="55"/>
      <c r="H169" s="46"/>
      <c r="I169" s="47">
        <f t="shared" si="23"/>
        <v>0</v>
      </c>
      <c r="J169" s="48">
        <f t="shared" si="24"/>
        <v>0</v>
      </c>
      <c r="K169" s="2"/>
    </row>
    <row r="170" spans="1:11" x14ac:dyDescent="0.25">
      <c r="A170" s="33">
        <v>11</v>
      </c>
      <c r="B170" s="33" t="s">
        <v>180</v>
      </c>
      <c r="C170" s="95" t="s">
        <v>181</v>
      </c>
      <c r="D170" s="34">
        <f>'Bond Estimate Form'!D168</f>
        <v>60.57</v>
      </c>
      <c r="E170" s="27">
        <v>0</v>
      </c>
      <c r="F170" s="36">
        <f t="shared" si="22"/>
        <v>0</v>
      </c>
      <c r="G170" s="55"/>
      <c r="H170" s="46"/>
      <c r="I170" s="47">
        <f t="shared" si="23"/>
        <v>0</v>
      </c>
      <c r="J170" s="48">
        <f t="shared" si="24"/>
        <v>0</v>
      </c>
      <c r="K170" s="2"/>
    </row>
    <row r="171" spans="1:11" x14ac:dyDescent="0.25">
      <c r="A171" s="33">
        <v>12</v>
      </c>
      <c r="B171" s="33" t="s">
        <v>182</v>
      </c>
      <c r="C171" s="95" t="s">
        <v>181</v>
      </c>
      <c r="D171" s="34">
        <f>'Bond Estimate Form'!D169</f>
        <v>12.07</v>
      </c>
      <c r="E171" s="27">
        <v>0</v>
      </c>
      <c r="F171" s="36">
        <f t="shared" si="22"/>
        <v>0</v>
      </c>
      <c r="G171" s="55"/>
      <c r="H171" s="46"/>
      <c r="I171" s="47">
        <f t="shared" si="23"/>
        <v>0</v>
      </c>
      <c r="J171" s="48">
        <f t="shared" si="24"/>
        <v>0</v>
      </c>
      <c r="K171" s="2"/>
    </row>
    <row r="172" spans="1:11" x14ac:dyDescent="0.25">
      <c r="A172" s="33">
        <v>13</v>
      </c>
      <c r="B172" s="33" t="s">
        <v>183</v>
      </c>
      <c r="C172" s="95" t="s">
        <v>36</v>
      </c>
      <c r="D172" s="34">
        <f>'Bond Estimate Form'!D170</f>
        <v>43.02</v>
      </c>
      <c r="E172" s="27">
        <v>0</v>
      </c>
      <c r="F172" s="36">
        <f t="shared" si="22"/>
        <v>0</v>
      </c>
      <c r="G172" s="56"/>
      <c r="H172" s="46"/>
      <c r="I172" s="47">
        <f t="shared" si="23"/>
        <v>0</v>
      </c>
      <c r="J172" s="48">
        <f t="shared" si="24"/>
        <v>0</v>
      </c>
      <c r="K172" s="2"/>
    </row>
    <row r="173" spans="1:11" x14ac:dyDescent="0.25">
      <c r="A173" s="33"/>
      <c r="B173" s="71" t="s">
        <v>184</v>
      </c>
      <c r="C173" s="97"/>
      <c r="D173" s="72"/>
      <c r="E173" s="72"/>
      <c r="F173" s="72"/>
      <c r="G173" s="72"/>
      <c r="H173" s="72"/>
      <c r="I173" s="72"/>
      <c r="J173" s="72"/>
      <c r="K173" s="2"/>
    </row>
    <row r="174" spans="1:11" x14ac:dyDescent="0.25">
      <c r="A174" s="33">
        <v>14</v>
      </c>
      <c r="B174" s="33" t="s">
        <v>185</v>
      </c>
      <c r="C174" s="95" t="s">
        <v>22</v>
      </c>
      <c r="D174" s="34">
        <f>'Bond Estimate Form'!D172</f>
        <v>18.440000000000001</v>
      </c>
      <c r="E174" s="27">
        <v>0</v>
      </c>
      <c r="F174" s="36">
        <f t="shared" si="22"/>
        <v>0</v>
      </c>
      <c r="G174" s="53"/>
      <c r="H174" s="46"/>
      <c r="I174" s="47">
        <f t="shared" si="23"/>
        <v>0</v>
      </c>
      <c r="J174" s="48">
        <f t="shared" si="24"/>
        <v>0</v>
      </c>
      <c r="K174" s="2"/>
    </row>
    <row r="175" spans="1:11" x14ac:dyDescent="0.25">
      <c r="A175" s="33">
        <v>15</v>
      </c>
      <c r="B175" s="33" t="s">
        <v>186</v>
      </c>
      <c r="C175" s="95" t="s">
        <v>22</v>
      </c>
      <c r="D175" s="34">
        <f>'Bond Estimate Form'!D173</f>
        <v>19.670000000000002</v>
      </c>
      <c r="E175" s="27">
        <v>0</v>
      </c>
      <c r="F175" s="36">
        <f t="shared" si="22"/>
        <v>0</v>
      </c>
      <c r="G175" s="55"/>
      <c r="H175" s="46"/>
      <c r="I175" s="47">
        <f t="shared" si="23"/>
        <v>0</v>
      </c>
      <c r="J175" s="48">
        <f t="shared" si="24"/>
        <v>0</v>
      </c>
      <c r="K175" s="2"/>
    </row>
    <row r="176" spans="1:11" x14ac:dyDescent="0.25">
      <c r="A176" s="33">
        <v>16</v>
      </c>
      <c r="B176" s="33" t="s">
        <v>187</v>
      </c>
      <c r="C176" s="95" t="s">
        <v>22</v>
      </c>
      <c r="D176" s="34">
        <f>'Bond Estimate Form'!D174</f>
        <v>30.57</v>
      </c>
      <c r="E176" s="27">
        <v>0</v>
      </c>
      <c r="F176" s="36">
        <f t="shared" si="22"/>
        <v>0</v>
      </c>
      <c r="G176" s="55"/>
      <c r="H176" s="46"/>
      <c r="I176" s="47">
        <f t="shared" si="23"/>
        <v>0</v>
      </c>
      <c r="J176" s="48">
        <f t="shared" si="24"/>
        <v>0</v>
      </c>
      <c r="K176" s="2"/>
    </row>
    <row r="177" spans="1:11" x14ac:dyDescent="0.25">
      <c r="A177" s="33">
        <v>17</v>
      </c>
      <c r="B177" s="33" t="s">
        <v>188</v>
      </c>
      <c r="C177" s="95" t="s">
        <v>22</v>
      </c>
      <c r="D177" s="34">
        <f>'Bond Estimate Form'!D175</f>
        <v>42.66</v>
      </c>
      <c r="E177" s="27">
        <v>0</v>
      </c>
      <c r="F177" s="36">
        <f t="shared" si="22"/>
        <v>0</v>
      </c>
      <c r="G177" s="56"/>
      <c r="H177" s="46"/>
      <c r="I177" s="47">
        <f t="shared" si="23"/>
        <v>0</v>
      </c>
      <c r="J177" s="48">
        <f t="shared" si="24"/>
        <v>0</v>
      </c>
      <c r="K177" s="2"/>
    </row>
    <row r="178" spans="1:11" x14ac:dyDescent="0.25">
      <c r="A178" s="33"/>
      <c r="B178" s="71" t="s">
        <v>189</v>
      </c>
      <c r="C178" s="97"/>
      <c r="D178" s="72"/>
      <c r="E178" s="72"/>
      <c r="F178" s="72"/>
      <c r="G178" s="72"/>
      <c r="H178" s="72"/>
      <c r="I178" s="72"/>
      <c r="J178" s="72"/>
      <c r="K178" s="2"/>
    </row>
    <row r="179" spans="1:11" x14ac:dyDescent="0.25">
      <c r="A179" s="33">
        <v>18</v>
      </c>
      <c r="B179" s="33" t="s">
        <v>190</v>
      </c>
      <c r="C179" s="95" t="s">
        <v>22</v>
      </c>
      <c r="D179" s="34">
        <f>'Bond Estimate Form'!D177</f>
        <v>132.13</v>
      </c>
      <c r="E179" s="27">
        <v>0</v>
      </c>
      <c r="F179" s="36">
        <f t="shared" si="22"/>
        <v>0</v>
      </c>
      <c r="G179" s="53"/>
      <c r="H179" s="46"/>
      <c r="I179" s="47">
        <f t="shared" si="23"/>
        <v>0</v>
      </c>
      <c r="J179" s="48">
        <f t="shared" si="24"/>
        <v>0</v>
      </c>
      <c r="K179" s="2"/>
    </row>
    <row r="180" spans="1:11" x14ac:dyDescent="0.25">
      <c r="A180" s="33">
        <v>19</v>
      </c>
      <c r="B180" s="33" t="s">
        <v>191</v>
      </c>
      <c r="C180" s="95" t="s">
        <v>22</v>
      </c>
      <c r="D180" s="34">
        <f>'Bond Estimate Form'!D178</f>
        <v>118.78</v>
      </c>
      <c r="E180" s="27">
        <v>0</v>
      </c>
      <c r="F180" s="36">
        <f t="shared" si="22"/>
        <v>0</v>
      </c>
      <c r="G180" s="55"/>
      <c r="H180" s="46"/>
      <c r="I180" s="47">
        <f t="shared" si="23"/>
        <v>0</v>
      </c>
      <c r="J180" s="48">
        <f t="shared" si="24"/>
        <v>0</v>
      </c>
      <c r="K180" s="2"/>
    </row>
    <row r="181" spans="1:11" x14ac:dyDescent="0.25">
      <c r="A181" s="33">
        <v>20</v>
      </c>
      <c r="B181" s="33" t="s">
        <v>192</v>
      </c>
      <c r="C181" s="95" t="s">
        <v>22</v>
      </c>
      <c r="D181" s="34">
        <f>'Bond Estimate Form'!D179</f>
        <v>173.32</v>
      </c>
      <c r="E181" s="27">
        <v>0</v>
      </c>
      <c r="F181" s="36">
        <f t="shared" si="22"/>
        <v>0</v>
      </c>
      <c r="G181" s="55"/>
      <c r="H181" s="46"/>
      <c r="I181" s="47">
        <f t="shared" si="23"/>
        <v>0</v>
      </c>
      <c r="J181" s="48">
        <f t="shared" si="24"/>
        <v>0</v>
      </c>
      <c r="K181" s="2"/>
    </row>
    <row r="182" spans="1:11" x14ac:dyDescent="0.25">
      <c r="A182" s="33">
        <v>21</v>
      </c>
      <c r="B182" s="33" t="s">
        <v>193</v>
      </c>
      <c r="C182" s="95" t="s">
        <v>22</v>
      </c>
      <c r="D182" s="34">
        <f>'Bond Estimate Form'!D180</f>
        <v>199.38</v>
      </c>
      <c r="E182" s="27">
        <v>0</v>
      </c>
      <c r="F182" s="36">
        <f t="shared" si="22"/>
        <v>0</v>
      </c>
      <c r="G182" s="55"/>
      <c r="H182" s="46"/>
      <c r="I182" s="47">
        <f t="shared" si="23"/>
        <v>0</v>
      </c>
      <c r="J182" s="48">
        <f t="shared" si="24"/>
        <v>0</v>
      </c>
      <c r="K182" s="2"/>
    </row>
    <row r="183" spans="1:11" x14ac:dyDescent="0.25">
      <c r="A183" s="33">
        <v>22</v>
      </c>
      <c r="B183" s="33" t="s">
        <v>194</v>
      </c>
      <c r="C183" s="95" t="s">
        <v>22</v>
      </c>
      <c r="D183" s="34">
        <f>'Bond Estimate Form'!D181</f>
        <v>263.73</v>
      </c>
      <c r="E183" s="27">
        <v>0</v>
      </c>
      <c r="F183" s="36">
        <f t="shared" si="22"/>
        <v>0</v>
      </c>
      <c r="G183" s="55"/>
      <c r="H183" s="46"/>
      <c r="I183" s="47">
        <f t="shared" si="23"/>
        <v>0</v>
      </c>
      <c r="J183" s="48">
        <f t="shared" si="24"/>
        <v>0</v>
      </c>
      <c r="K183" s="2"/>
    </row>
    <row r="184" spans="1:11" x14ac:dyDescent="0.25">
      <c r="A184" s="33">
        <v>23</v>
      </c>
      <c r="B184" s="33" t="s">
        <v>195</v>
      </c>
      <c r="C184" s="95" t="s">
        <v>22</v>
      </c>
      <c r="D184" s="34">
        <f>'Bond Estimate Form'!D182</f>
        <v>290.08999999999997</v>
      </c>
      <c r="E184" s="27">
        <v>0</v>
      </c>
      <c r="F184" s="36">
        <f t="shared" si="22"/>
        <v>0</v>
      </c>
      <c r="G184" s="55"/>
      <c r="H184" s="46"/>
      <c r="I184" s="47">
        <f t="shared" si="23"/>
        <v>0</v>
      </c>
      <c r="J184" s="48">
        <f t="shared" si="24"/>
        <v>0</v>
      </c>
      <c r="K184" s="2"/>
    </row>
    <row r="185" spans="1:11" x14ac:dyDescent="0.25">
      <c r="A185" s="33">
        <v>24</v>
      </c>
      <c r="B185" s="33" t="s">
        <v>196</v>
      </c>
      <c r="C185" s="95" t="s">
        <v>22</v>
      </c>
      <c r="D185" s="34">
        <f>'Bond Estimate Form'!D183</f>
        <v>308.81</v>
      </c>
      <c r="E185" s="27">
        <v>0</v>
      </c>
      <c r="F185" s="36">
        <f t="shared" si="22"/>
        <v>0</v>
      </c>
      <c r="G185" s="55"/>
      <c r="H185" s="46"/>
      <c r="I185" s="47">
        <f t="shared" si="23"/>
        <v>0</v>
      </c>
      <c r="J185" s="48">
        <f t="shared" si="24"/>
        <v>0</v>
      </c>
      <c r="K185" s="2"/>
    </row>
    <row r="186" spans="1:11" x14ac:dyDescent="0.25">
      <c r="A186" s="33">
        <v>25</v>
      </c>
      <c r="B186" s="33" t="s">
        <v>197</v>
      </c>
      <c r="C186" s="95" t="s">
        <v>22</v>
      </c>
      <c r="D186" s="34">
        <f>'Bond Estimate Form'!D184</f>
        <v>348.01</v>
      </c>
      <c r="E186" s="27">
        <v>0</v>
      </c>
      <c r="F186" s="36">
        <f t="shared" si="22"/>
        <v>0</v>
      </c>
      <c r="G186" s="55"/>
      <c r="H186" s="46"/>
      <c r="I186" s="47">
        <f t="shared" si="23"/>
        <v>0</v>
      </c>
      <c r="J186" s="48">
        <f t="shared" si="24"/>
        <v>0</v>
      </c>
      <c r="K186" s="2"/>
    </row>
    <row r="187" spans="1:11" x14ac:dyDescent="0.25">
      <c r="A187" s="33">
        <v>26</v>
      </c>
      <c r="B187" s="33" t="s">
        <v>198</v>
      </c>
      <c r="C187" s="95" t="s">
        <v>22</v>
      </c>
      <c r="D187" s="34">
        <f>'Bond Estimate Form'!D185</f>
        <v>354.83</v>
      </c>
      <c r="E187" s="27">
        <v>0</v>
      </c>
      <c r="F187" s="36">
        <f t="shared" si="22"/>
        <v>0</v>
      </c>
      <c r="G187" s="56"/>
      <c r="H187" s="46"/>
      <c r="I187" s="47">
        <f t="shared" si="23"/>
        <v>0</v>
      </c>
      <c r="J187" s="48">
        <f t="shared" si="24"/>
        <v>0</v>
      </c>
      <c r="K187" s="2"/>
    </row>
    <row r="188" spans="1:11" x14ac:dyDescent="0.25">
      <c r="A188" s="33"/>
      <c r="B188" s="71" t="s">
        <v>199</v>
      </c>
      <c r="C188" s="97"/>
      <c r="D188" s="72"/>
      <c r="E188" s="72"/>
      <c r="F188" s="72"/>
      <c r="G188" s="72"/>
      <c r="H188" s="72"/>
      <c r="I188" s="72"/>
      <c r="J188" s="72"/>
      <c r="K188" s="2"/>
    </row>
    <row r="189" spans="1:11" x14ac:dyDescent="0.25">
      <c r="A189" s="33">
        <v>27</v>
      </c>
      <c r="B189" s="33" t="s">
        <v>190</v>
      </c>
      <c r="C189" s="95" t="s">
        <v>22</v>
      </c>
      <c r="D189" s="34">
        <f>'Bond Estimate Form'!D187</f>
        <v>192.32</v>
      </c>
      <c r="E189" s="27">
        <v>0</v>
      </c>
      <c r="F189" s="36">
        <f t="shared" si="22"/>
        <v>0</v>
      </c>
      <c r="G189" s="53"/>
      <c r="H189" s="46"/>
      <c r="I189" s="47">
        <f t="shared" si="23"/>
        <v>0</v>
      </c>
      <c r="J189" s="48">
        <f t="shared" si="24"/>
        <v>0</v>
      </c>
      <c r="K189" s="2"/>
    </row>
    <row r="190" spans="1:11" x14ac:dyDescent="0.25">
      <c r="A190" s="33">
        <v>28</v>
      </c>
      <c r="B190" s="33" t="s">
        <v>191</v>
      </c>
      <c r="C190" s="95" t="s">
        <v>22</v>
      </c>
      <c r="D190" s="34">
        <f>'Bond Estimate Form'!D188</f>
        <v>125.37</v>
      </c>
      <c r="E190" s="27">
        <v>0</v>
      </c>
      <c r="F190" s="36">
        <f t="shared" si="22"/>
        <v>0</v>
      </c>
      <c r="G190" s="55"/>
      <c r="H190" s="46"/>
      <c r="I190" s="47">
        <f t="shared" si="23"/>
        <v>0</v>
      </c>
      <c r="J190" s="48">
        <f t="shared" si="24"/>
        <v>0</v>
      </c>
      <c r="K190" s="2"/>
    </row>
    <row r="191" spans="1:11" x14ac:dyDescent="0.25">
      <c r="A191" s="33">
        <v>29</v>
      </c>
      <c r="B191" s="33" t="s">
        <v>192</v>
      </c>
      <c r="C191" s="95" t="s">
        <v>22</v>
      </c>
      <c r="D191" s="34">
        <f>'Bond Estimate Form'!D189</f>
        <v>141.37</v>
      </c>
      <c r="E191" s="27">
        <v>0</v>
      </c>
      <c r="F191" s="36">
        <f t="shared" si="22"/>
        <v>0</v>
      </c>
      <c r="G191" s="55"/>
      <c r="H191" s="46"/>
      <c r="I191" s="47">
        <f t="shared" si="23"/>
        <v>0</v>
      </c>
      <c r="J191" s="48">
        <f t="shared" si="24"/>
        <v>0</v>
      </c>
      <c r="K191" s="2"/>
    </row>
    <row r="192" spans="1:11" x14ac:dyDescent="0.25">
      <c r="A192" s="33">
        <v>30</v>
      </c>
      <c r="B192" s="33" t="s">
        <v>193</v>
      </c>
      <c r="C192" s="95" t="s">
        <v>22</v>
      </c>
      <c r="D192" s="34">
        <f>'Bond Estimate Form'!D190</f>
        <v>172.85</v>
      </c>
      <c r="E192" s="27">
        <v>0</v>
      </c>
      <c r="F192" s="36">
        <f t="shared" si="22"/>
        <v>0</v>
      </c>
      <c r="G192" s="55"/>
      <c r="H192" s="46"/>
      <c r="I192" s="47">
        <f t="shared" si="23"/>
        <v>0</v>
      </c>
      <c r="J192" s="48">
        <f t="shared" si="24"/>
        <v>0</v>
      </c>
      <c r="K192" s="2"/>
    </row>
    <row r="193" spans="1:11" x14ac:dyDescent="0.25">
      <c r="A193" s="33">
        <v>31</v>
      </c>
      <c r="B193" s="33" t="s">
        <v>194</v>
      </c>
      <c r="C193" s="95" t="s">
        <v>22</v>
      </c>
      <c r="D193" s="34">
        <f>'Bond Estimate Form'!D191</f>
        <v>272.11</v>
      </c>
      <c r="E193" s="27">
        <v>0</v>
      </c>
      <c r="F193" s="36">
        <f t="shared" si="22"/>
        <v>0</v>
      </c>
      <c r="G193" s="55"/>
      <c r="H193" s="46"/>
      <c r="I193" s="47">
        <f t="shared" si="23"/>
        <v>0</v>
      </c>
      <c r="J193" s="48">
        <f t="shared" si="24"/>
        <v>0</v>
      </c>
      <c r="K193" s="2"/>
    </row>
    <row r="194" spans="1:11" x14ac:dyDescent="0.25">
      <c r="A194" s="33">
        <v>32</v>
      </c>
      <c r="B194" s="33" t="s">
        <v>195</v>
      </c>
      <c r="C194" s="95" t="s">
        <v>22</v>
      </c>
      <c r="D194" s="34">
        <f>'Bond Estimate Form'!D192</f>
        <v>277.14</v>
      </c>
      <c r="E194" s="27">
        <v>0</v>
      </c>
      <c r="F194" s="36">
        <f t="shared" si="22"/>
        <v>0</v>
      </c>
      <c r="G194" s="55"/>
      <c r="H194" s="46"/>
      <c r="I194" s="47">
        <f t="shared" si="23"/>
        <v>0</v>
      </c>
      <c r="J194" s="48">
        <f t="shared" si="24"/>
        <v>0</v>
      </c>
      <c r="K194" s="2"/>
    </row>
    <row r="195" spans="1:11" x14ac:dyDescent="0.25">
      <c r="A195" s="33">
        <v>33</v>
      </c>
      <c r="B195" s="33" t="s">
        <v>196</v>
      </c>
      <c r="C195" s="95" t="s">
        <v>22</v>
      </c>
      <c r="D195" s="34">
        <f>'Bond Estimate Form'!D193</f>
        <v>442.7</v>
      </c>
      <c r="E195" s="27">
        <v>0</v>
      </c>
      <c r="F195" s="36">
        <f t="shared" si="22"/>
        <v>0</v>
      </c>
      <c r="G195" s="55"/>
      <c r="H195" s="46"/>
      <c r="I195" s="47">
        <f t="shared" si="23"/>
        <v>0</v>
      </c>
      <c r="J195" s="48">
        <f t="shared" si="24"/>
        <v>0</v>
      </c>
      <c r="K195" s="2"/>
    </row>
    <row r="196" spans="1:11" x14ac:dyDescent="0.25">
      <c r="A196" s="33">
        <v>34</v>
      </c>
      <c r="B196" s="33" t="s">
        <v>197</v>
      </c>
      <c r="C196" s="95" t="s">
        <v>22</v>
      </c>
      <c r="D196" s="34">
        <f>'Bond Estimate Form'!D194</f>
        <v>438.49</v>
      </c>
      <c r="E196" s="27">
        <v>0</v>
      </c>
      <c r="F196" s="36">
        <f t="shared" si="22"/>
        <v>0</v>
      </c>
      <c r="G196" s="55"/>
      <c r="H196" s="46"/>
      <c r="I196" s="47">
        <f t="shared" si="23"/>
        <v>0</v>
      </c>
      <c r="J196" s="48">
        <f t="shared" si="24"/>
        <v>0</v>
      </c>
      <c r="K196" s="2"/>
    </row>
    <row r="197" spans="1:11" x14ac:dyDescent="0.25">
      <c r="A197" s="33">
        <v>35</v>
      </c>
      <c r="B197" s="33" t="s">
        <v>198</v>
      </c>
      <c r="C197" s="95" t="s">
        <v>22</v>
      </c>
      <c r="D197" s="34">
        <f>'Bond Estimate Form'!D195</f>
        <v>466.13</v>
      </c>
      <c r="E197" s="27">
        <v>0</v>
      </c>
      <c r="F197" s="36">
        <f t="shared" si="22"/>
        <v>0</v>
      </c>
      <c r="G197" s="56"/>
      <c r="H197" s="46"/>
      <c r="I197" s="47">
        <f t="shared" si="23"/>
        <v>0</v>
      </c>
      <c r="J197" s="48">
        <f t="shared" si="24"/>
        <v>0</v>
      </c>
      <c r="K197" s="2"/>
    </row>
    <row r="198" spans="1:11" x14ac:dyDescent="0.25">
      <c r="A198" s="33"/>
      <c r="B198" s="71" t="s">
        <v>200</v>
      </c>
      <c r="C198" s="97"/>
      <c r="D198" s="72"/>
      <c r="E198" s="72"/>
      <c r="F198" s="72"/>
      <c r="G198" s="72"/>
      <c r="H198" s="72"/>
      <c r="I198" s="72"/>
      <c r="J198" s="72"/>
      <c r="K198" s="2"/>
    </row>
    <row r="199" spans="1:11" x14ac:dyDescent="0.25">
      <c r="A199" s="33">
        <v>36</v>
      </c>
      <c r="B199" s="33" t="s">
        <v>190</v>
      </c>
      <c r="C199" s="95" t="s">
        <v>22</v>
      </c>
      <c r="D199" s="34">
        <f>'Bond Estimate Form'!D197</f>
        <v>129.16</v>
      </c>
      <c r="E199" s="27">
        <v>0</v>
      </c>
      <c r="F199" s="36">
        <f t="shared" si="22"/>
        <v>0</v>
      </c>
      <c r="G199" s="53"/>
      <c r="H199" s="46"/>
      <c r="I199" s="47">
        <f t="shared" si="23"/>
        <v>0</v>
      </c>
      <c r="J199" s="48">
        <f t="shared" si="24"/>
        <v>0</v>
      </c>
      <c r="K199" s="2"/>
    </row>
    <row r="200" spans="1:11" x14ac:dyDescent="0.25">
      <c r="A200" s="33">
        <v>37</v>
      </c>
      <c r="B200" s="33" t="s">
        <v>191</v>
      </c>
      <c r="C200" s="95" t="s">
        <v>22</v>
      </c>
      <c r="D200" s="34">
        <f>'Bond Estimate Form'!D198</f>
        <v>155.61000000000001</v>
      </c>
      <c r="E200" s="27">
        <v>0</v>
      </c>
      <c r="F200" s="36">
        <f t="shared" si="22"/>
        <v>0</v>
      </c>
      <c r="G200" s="55"/>
      <c r="H200" s="46"/>
      <c r="I200" s="47">
        <f t="shared" si="23"/>
        <v>0</v>
      </c>
      <c r="J200" s="48">
        <f t="shared" si="24"/>
        <v>0</v>
      </c>
      <c r="K200" s="2"/>
    </row>
    <row r="201" spans="1:11" x14ac:dyDescent="0.25">
      <c r="A201" s="33">
        <v>38</v>
      </c>
      <c r="B201" s="33" t="s">
        <v>192</v>
      </c>
      <c r="C201" s="95" t="s">
        <v>22</v>
      </c>
      <c r="D201" s="34">
        <f>'Bond Estimate Form'!D199</f>
        <v>172.8</v>
      </c>
      <c r="E201" s="27">
        <v>0</v>
      </c>
      <c r="F201" s="36">
        <f t="shared" si="22"/>
        <v>0</v>
      </c>
      <c r="G201" s="55"/>
      <c r="H201" s="46"/>
      <c r="I201" s="47">
        <f t="shared" si="23"/>
        <v>0</v>
      </c>
      <c r="J201" s="48">
        <f t="shared" si="24"/>
        <v>0</v>
      </c>
      <c r="K201" s="2"/>
    </row>
    <row r="202" spans="1:11" x14ac:dyDescent="0.25">
      <c r="A202" s="33">
        <v>39</v>
      </c>
      <c r="B202" s="33" t="s">
        <v>193</v>
      </c>
      <c r="C202" s="95" t="s">
        <v>22</v>
      </c>
      <c r="D202" s="34">
        <f>'Bond Estimate Form'!D200</f>
        <v>230.77</v>
      </c>
      <c r="E202" s="27">
        <v>0</v>
      </c>
      <c r="F202" s="36">
        <f t="shared" si="22"/>
        <v>0</v>
      </c>
      <c r="G202" s="55"/>
      <c r="H202" s="46"/>
      <c r="I202" s="47">
        <f t="shared" si="23"/>
        <v>0</v>
      </c>
      <c r="J202" s="48">
        <f t="shared" si="24"/>
        <v>0</v>
      </c>
      <c r="K202" s="2"/>
    </row>
    <row r="203" spans="1:11" x14ac:dyDescent="0.25">
      <c r="A203" s="33">
        <v>40</v>
      </c>
      <c r="B203" s="33" t="s">
        <v>194</v>
      </c>
      <c r="C203" s="95" t="s">
        <v>22</v>
      </c>
      <c r="D203" s="34">
        <f>'Bond Estimate Form'!D201</f>
        <v>251.56</v>
      </c>
      <c r="E203" s="27">
        <v>0</v>
      </c>
      <c r="F203" s="36">
        <f t="shared" si="22"/>
        <v>0</v>
      </c>
      <c r="G203" s="55"/>
      <c r="H203" s="46"/>
      <c r="I203" s="47">
        <f t="shared" si="23"/>
        <v>0</v>
      </c>
      <c r="J203" s="48">
        <f t="shared" si="24"/>
        <v>0</v>
      </c>
      <c r="K203" s="2"/>
    </row>
    <row r="204" spans="1:11" x14ac:dyDescent="0.25">
      <c r="A204" s="33">
        <v>41</v>
      </c>
      <c r="B204" s="33" t="s">
        <v>195</v>
      </c>
      <c r="C204" s="95" t="s">
        <v>22</v>
      </c>
      <c r="D204" s="34">
        <f>'Bond Estimate Form'!D202</f>
        <v>279.77999999999997</v>
      </c>
      <c r="E204" s="27">
        <v>0</v>
      </c>
      <c r="F204" s="36">
        <f t="shared" si="22"/>
        <v>0</v>
      </c>
      <c r="G204" s="55"/>
      <c r="H204" s="46"/>
      <c r="I204" s="47">
        <f t="shared" si="23"/>
        <v>0</v>
      </c>
      <c r="J204" s="48">
        <f t="shared" si="24"/>
        <v>0</v>
      </c>
      <c r="K204" s="2"/>
    </row>
    <row r="205" spans="1:11" x14ac:dyDescent="0.25">
      <c r="A205" s="33">
        <v>42</v>
      </c>
      <c r="B205" s="33" t="s">
        <v>196</v>
      </c>
      <c r="C205" s="95" t="s">
        <v>22</v>
      </c>
      <c r="D205" s="34">
        <f>'Bond Estimate Form'!D203</f>
        <v>311.08999999999997</v>
      </c>
      <c r="E205" s="27">
        <v>0</v>
      </c>
      <c r="F205" s="36">
        <f t="shared" si="22"/>
        <v>0</v>
      </c>
      <c r="G205" s="55"/>
      <c r="H205" s="46"/>
      <c r="I205" s="47">
        <f t="shared" si="23"/>
        <v>0</v>
      </c>
      <c r="J205" s="48">
        <f t="shared" si="24"/>
        <v>0</v>
      </c>
      <c r="K205" s="2"/>
    </row>
    <row r="206" spans="1:11" x14ac:dyDescent="0.25">
      <c r="A206" s="33">
        <v>43</v>
      </c>
      <c r="B206" s="33" t="s">
        <v>197</v>
      </c>
      <c r="C206" s="95" t="s">
        <v>22</v>
      </c>
      <c r="D206" s="34">
        <f>'Bond Estimate Form'!D204</f>
        <v>348.81</v>
      </c>
      <c r="E206" s="27">
        <v>0</v>
      </c>
      <c r="F206" s="36">
        <f t="shared" si="22"/>
        <v>0</v>
      </c>
      <c r="G206" s="55"/>
      <c r="H206" s="46"/>
      <c r="I206" s="47">
        <f t="shared" si="23"/>
        <v>0</v>
      </c>
      <c r="J206" s="48">
        <f t="shared" si="24"/>
        <v>0</v>
      </c>
      <c r="K206" s="2"/>
    </row>
    <row r="207" spans="1:11" x14ac:dyDescent="0.25">
      <c r="A207" s="33">
        <v>44</v>
      </c>
      <c r="B207" s="33" t="s">
        <v>198</v>
      </c>
      <c r="C207" s="95" t="s">
        <v>22</v>
      </c>
      <c r="D207" s="34">
        <f>'Bond Estimate Form'!D205</f>
        <v>365.18</v>
      </c>
      <c r="E207" s="27">
        <v>0</v>
      </c>
      <c r="F207" s="36">
        <f t="shared" si="22"/>
        <v>0</v>
      </c>
      <c r="G207" s="56"/>
      <c r="H207" s="46"/>
      <c r="I207" s="47">
        <f t="shared" si="23"/>
        <v>0</v>
      </c>
      <c r="J207" s="48">
        <f t="shared" si="24"/>
        <v>0</v>
      </c>
      <c r="K207" s="2"/>
    </row>
    <row r="208" spans="1:11" x14ac:dyDescent="0.25">
      <c r="A208" s="33"/>
      <c r="B208" s="71" t="s">
        <v>201</v>
      </c>
      <c r="C208" s="97"/>
      <c r="D208" s="72"/>
      <c r="E208" s="72"/>
      <c r="F208" s="72"/>
      <c r="G208" s="72"/>
      <c r="H208" s="72"/>
      <c r="I208" s="72"/>
      <c r="J208" s="72"/>
      <c r="K208" s="2"/>
    </row>
    <row r="209" spans="1:11" x14ac:dyDescent="0.25">
      <c r="A209" s="33">
        <v>45</v>
      </c>
      <c r="B209" s="33" t="s">
        <v>202</v>
      </c>
      <c r="C209" s="95" t="s">
        <v>20</v>
      </c>
      <c r="D209" s="34">
        <f>'Bond Estimate Form'!D207</f>
        <v>1313.42</v>
      </c>
      <c r="E209" s="27">
        <v>0</v>
      </c>
      <c r="F209" s="36">
        <f t="shared" si="22"/>
        <v>0</v>
      </c>
      <c r="G209" s="53"/>
      <c r="H209" s="46"/>
      <c r="I209" s="47">
        <f t="shared" si="23"/>
        <v>0</v>
      </c>
      <c r="J209" s="48">
        <f t="shared" si="24"/>
        <v>0</v>
      </c>
      <c r="K209" s="2"/>
    </row>
    <row r="210" spans="1:11" x14ac:dyDescent="0.25">
      <c r="A210" s="33">
        <v>46</v>
      </c>
      <c r="B210" s="33" t="s">
        <v>203</v>
      </c>
      <c r="C210" s="95" t="s">
        <v>20</v>
      </c>
      <c r="D210" s="34">
        <f>'Bond Estimate Form'!D208</f>
        <v>1395.78</v>
      </c>
      <c r="E210" s="27">
        <v>0</v>
      </c>
      <c r="F210" s="36">
        <f t="shared" si="22"/>
        <v>0</v>
      </c>
      <c r="G210" s="55"/>
      <c r="H210" s="46"/>
      <c r="I210" s="47">
        <f t="shared" si="23"/>
        <v>0</v>
      </c>
      <c r="J210" s="48">
        <f t="shared" si="24"/>
        <v>0</v>
      </c>
      <c r="K210" s="2"/>
    </row>
    <row r="211" spans="1:11" x14ac:dyDescent="0.25">
      <c r="A211" s="33">
        <v>47</v>
      </c>
      <c r="B211" s="33" t="s">
        <v>204</v>
      </c>
      <c r="C211" s="95" t="s">
        <v>20</v>
      </c>
      <c r="D211" s="34">
        <f>'Bond Estimate Form'!D209</f>
        <v>1650.66</v>
      </c>
      <c r="E211" s="27">
        <v>0</v>
      </c>
      <c r="F211" s="36">
        <f t="shared" si="22"/>
        <v>0</v>
      </c>
      <c r="G211" s="55"/>
      <c r="H211" s="46"/>
      <c r="I211" s="47">
        <f t="shared" si="23"/>
        <v>0</v>
      </c>
      <c r="J211" s="48">
        <f t="shared" si="24"/>
        <v>0</v>
      </c>
      <c r="K211" s="2"/>
    </row>
    <row r="212" spans="1:11" x14ac:dyDescent="0.25">
      <c r="A212" s="33">
        <v>48</v>
      </c>
      <c r="B212" s="33" t="s">
        <v>205</v>
      </c>
      <c r="C212" s="95" t="s">
        <v>20</v>
      </c>
      <c r="D212" s="34">
        <f>'Bond Estimate Form'!D210</f>
        <v>1950.74</v>
      </c>
      <c r="E212" s="27">
        <v>0</v>
      </c>
      <c r="F212" s="36">
        <f t="shared" si="22"/>
        <v>0</v>
      </c>
      <c r="G212" s="55"/>
      <c r="H212" s="46"/>
      <c r="I212" s="47">
        <f t="shared" si="23"/>
        <v>0</v>
      </c>
      <c r="J212" s="48">
        <f t="shared" si="24"/>
        <v>0</v>
      </c>
      <c r="K212" s="2"/>
    </row>
    <row r="213" spans="1:11" x14ac:dyDescent="0.25">
      <c r="A213" s="33">
        <v>49</v>
      </c>
      <c r="B213" s="33" t="s">
        <v>206</v>
      </c>
      <c r="C213" s="95" t="s">
        <v>20</v>
      </c>
      <c r="D213" s="34">
        <f>'Bond Estimate Form'!D211</f>
        <v>2126.65</v>
      </c>
      <c r="E213" s="27">
        <v>0</v>
      </c>
      <c r="F213" s="36">
        <f t="shared" si="22"/>
        <v>0</v>
      </c>
      <c r="G213" s="55"/>
      <c r="H213" s="46"/>
      <c r="I213" s="47">
        <f t="shared" si="23"/>
        <v>0</v>
      </c>
      <c r="J213" s="48">
        <f t="shared" si="24"/>
        <v>0</v>
      </c>
      <c r="K213" s="2"/>
    </row>
    <row r="214" spans="1:11" x14ac:dyDescent="0.25">
      <c r="A214" s="33">
        <v>50</v>
      </c>
      <c r="B214" s="33" t="s">
        <v>207</v>
      </c>
      <c r="C214" s="95" t="s">
        <v>20</v>
      </c>
      <c r="D214" s="34">
        <f>'Bond Estimate Form'!D212</f>
        <v>4068.55</v>
      </c>
      <c r="E214" s="27">
        <v>0</v>
      </c>
      <c r="F214" s="36">
        <f t="shared" si="22"/>
        <v>0</v>
      </c>
      <c r="G214" s="55"/>
      <c r="H214" s="46"/>
      <c r="I214" s="47">
        <f t="shared" si="23"/>
        <v>0</v>
      </c>
      <c r="J214" s="48">
        <f t="shared" si="24"/>
        <v>0</v>
      </c>
      <c r="K214" s="2"/>
    </row>
    <row r="215" spans="1:11" x14ac:dyDescent="0.25">
      <c r="A215" s="33">
        <v>51</v>
      </c>
      <c r="B215" s="33" t="s">
        <v>208</v>
      </c>
      <c r="C215" s="95" t="s">
        <v>20</v>
      </c>
      <c r="D215" s="34">
        <f>'Bond Estimate Form'!D213</f>
        <v>4672.58</v>
      </c>
      <c r="E215" s="27">
        <v>0</v>
      </c>
      <c r="F215" s="36">
        <f t="shared" si="22"/>
        <v>0</v>
      </c>
      <c r="G215" s="55"/>
      <c r="H215" s="46"/>
      <c r="I215" s="47">
        <f t="shared" si="23"/>
        <v>0</v>
      </c>
      <c r="J215" s="48">
        <f t="shared" si="24"/>
        <v>0</v>
      </c>
      <c r="K215" s="2"/>
    </row>
    <row r="216" spans="1:11" x14ac:dyDescent="0.25">
      <c r="A216" s="33">
        <v>52</v>
      </c>
      <c r="B216" s="33" t="s">
        <v>209</v>
      </c>
      <c r="C216" s="95"/>
      <c r="D216" s="34">
        <f>'Bond Estimate Form'!D214</f>
        <v>5363.56</v>
      </c>
      <c r="E216" s="27">
        <v>0</v>
      </c>
      <c r="F216" s="36">
        <f t="shared" si="22"/>
        <v>0</v>
      </c>
      <c r="G216" s="55"/>
      <c r="H216" s="46"/>
      <c r="I216" s="47">
        <f t="shared" si="23"/>
        <v>0</v>
      </c>
      <c r="J216" s="48">
        <f t="shared" si="24"/>
        <v>0</v>
      </c>
      <c r="K216" s="2"/>
    </row>
    <row r="217" spans="1:11" x14ac:dyDescent="0.25">
      <c r="A217" s="33">
        <v>53</v>
      </c>
      <c r="B217" s="33" t="s">
        <v>210</v>
      </c>
      <c r="C217" s="95"/>
      <c r="D217" s="34">
        <f>'Bond Estimate Form'!D215</f>
        <v>7958.47</v>
      </c>
      <c r="E217" s="27">
        <v>0</v>
      </c>
      <c r="F217" s="36">
        <f t="shared" si="22"/>
        <v>0</v>
      </c>
      <c r="G217" s="56"/>
      <c r="H217" s="46"/>
      <c r="I217" s="47">
        <f t="shared" si="23"/>
        <v>0</v>
      </c>
      <c r="J217" s="48">
        <f t="shared" si="24"/>
        <v>0</v>
      </c>
      <c r="K217" s="2"/>
    </row>
    <row r="218" spans="1:11" x14ac:dyDescent="0.25">
      <c r="A218" s="33"/>
      <c r="B218" s="71" t="s">
        <v>211</v>
      </c>
      <c r="C218" s="97"/>
      <c r="D218" s="72"/>
      <c r="E218" s="72"/>
      <c r="F218" s="72"/>
      <c r="G218" s="72"/>
      <c r="H218" s="72"/>
      <c r="I218" s="72"/>
      <c r="J218" s="72"/>
      <c r="K218" s="2"/>
    </row>
    <row r="219" spans="1:11" x14ac:dyDescent="0.25">
      <c r="A219" s="33">
        <v>54</v>
      </c>
      <c r="B219" s="33" t="s">
        <v>212</v>
      </c>
      <c r="C219" s="95" t="s">
        <v>20</v>
      </c>
      <c r="D219" s="34">
        <f>'Bond Estimate Form'!D217</f>
        <v>1085.8900000000001</v>
      </c>
      <c r="E219" s="27">
        <v>0</v>
      </c>
      <c r="F219" s="36">
        <f t="shared" si="22"/>
        <v>0</v>
      </c>
      <c r="G219" s="53"/>
      <c r="H219" s="46"/>
      <c r="I219" s="47">
        <f t="shared" si="23"/>
        <v>0</v>
      </c>
      <c r="J219" s="48">
        <f t="shared" si="24"/>
        <v>0</v>
      </c>
      <c r="K219" s="2"/>
    </row>
    <row r="220" spans="1:11" x14ac:dyDescent="0.25">
      <c r="A220" s="33">
        <v>55</v>
      </c>
      <c r="B220" s="33" t="s">
        <v>213</v>
      </c>
      <c r="C220" s="95" t="s">
        <v>20</v>
      </c>
      <c r="D220" s="34">
        <f>'Bond Estimate Form'!D218</f>
        <v>1179.1500000000001</v>
      </c>
      <c r="E220" s="27">
        <v>0</v>
      </c>
      <c r="F220" s="36">
        <f t="shared" si="22"/>
        <v>0</v>
      </c>
      <c r="G220" s="55"/>
      <c r="H220" s="46"/>
      <c r="I220" s="47">
        <f t="shared" si="23"/>
        <v>0</v>
      </c>
      <c r="J220" s="48">
        <f t="shared" si="24"/>
        <v>0</v>
      </c>
      <c r="K220" s="2"/>
    </row>
    <row r="221" spans="1:11" x14ac:dyDescent="0.25">
      <c r="A221" s="33">
        <v>56</v>
      </c>
      <c r="B221" s="33" t="s">
        <v>214</v>
      </c>
      <c r="C221" s="95" t="s">
        <v>20</v>
      </c>
      <c r="D221" s="34">
        <f>'Bond Estimate Form'!D219</f>
        <v>1397.01</v>
      </c>
      <c r="E221" s="27">
        <v>0</v>
      </c>
      <c r="F221" s="36">
        <f t="shared" si="22"/>
        <v>0</v>
      </c>
      <c r="G221" s="55"/>
      <c r="H221" s="46"/>
      <c r="I221" s="47">
        <f t="shared" si="23"/>
        <v>0</v>
      </c>
      <c r="J221" s="48">
        <f t="shared" si="24"/>
        <v>0</v>
      </c>
      <c r="K221" s="2"/>
    </row>
    <row r="222" spans="1:11" x14ac:dyDescent="0.25">
      <c r="A222" s="33">
        <v>57</v>
      </c>
      <c r="B222" s="33" t="s">
        <v>215</v>
      </c>
      <c r="C222" s="95" t="s">
        <v>20</v>
      </c>
      <c r="D222" s="34">
        <f>'Bond Estimate Form'!D220</f>
        <v>1783.56</v>
      </c>
      <c r="E222" s="27">
        <v>0</v>
      </c>
      <c r="F222" s="36">
        <f t="shared" si="22"/>
        <v>0</v>
      </c>
      <c r="G222" s="55"/>
      <c r="H222" s="46"/>
      <c r="I222" s="47">
        <f t="shared" si="23"/>
        <v>0</v>
      </c>
      <c r="J222" s="48">
        <f t="shared" si="24"/>
        <v>0</v>
      </c>
      <c r="K222" s="2"/>
    </row>
    <row r="223" spans="1:11" x14ac:dyDescent="0.25">
      <c r="A223" s="33">
        <v>58</v>
      </c>
      <c r="B223" s="33" t="s">
        <v>216</v>
      </c>
      <c r="C223" s="95" t="s">
        <v>20</v>
      </c>
      <c r="D223" s="34">
        <f>'Bond Estimate Form'!D221</f>
        <v>2147.41</v>
      </c>
      <c r="E223" s="27">
        <v>0</v>
      </c>
      <c r="F223" s="36">
        <f t="shared" si="22"/>
        <v>0</v>
      </c>
      <c r="G223" s="55"/>
      <c r="H223" s="46"/>
      <c r="I223" s="47">
        <f t="shared" si="23"/>
        <v>0</v>
      </c>
      <c r="J223" s="48">
        <f t="shared" si="24"/>
        <v>0</v>
      </c>
      <c r="K223" s="2"/>
    </row>
    <row r="224" spans="1:11" x14ac:dyDescent="0.25">
      <c r="A224" s="33">
        <v>59</v>
      </c>
      <c r="B224" s="33" t="s">
        <v>217</v>
      </c>
      <c r="C224" s="95" t="s">
        <v>20</v>
      </c>
      <c r="D224" s="34">
        <f>'Bond Estimate Form'!D222</f>
        <v>3027.42</v>
      </c>
      <c r="E224" s="27">
        <v>0</v>
      </c>
      <c r="F224" s="36">
        <f t="shared" ref="F224:F271" si="25">D224*E224</f>
        <v>0</v>
      </c>
      <c r="G224" s="55"/>
      <c r="H224" s="46"/>
      <c r="I224" s="47">
        <f t="shared" ref="I224:I271" si="26">F224*H224</f>
        <v>0</v>
      </c>
      <c r="J224" s="48">
        <f t="shared" ref="J224:J271" si="27">F224-I224</f>
        <v>0</v>
      </c>
      <c r="K224" s="2"/>
    </row>
    <row r="225" spans="1:11" x14ac:dyDescent="0.25">
      <c r="A225" s="33">
        <v>60</v>
      </c>
      <c r="B225" s="33" t="s">
        <v>218</v>
      </c>
      <c r="C225" s="95" t="s">
        <v>20</v>
      </c>
      <c r="D225" s="34">
        <f>'Bond Estimate Form'!D223</f>
        <v>3407.7</v>
      </c>
      <c r="E225" s="27">
        <v>0</v>
      </c>
      <c r="F225" s="36">
        <f t="shared" si="25"/>
        <v>0</v>
      </c>
      <c r="G225" s="55"/>
      <c r="H225" s="46"/>
      <c r="I225" s="47">
        <f t="shared" si="26"/>
        <v>0</v>
      </c>
      <c r="J225" s="48">
        <f t="shared" si="27"/>
        <v>0</v>
      </c>
      <c r="K225" s="2"/>
    </row>
    <row r="226" spans="1:11" x14ac:dyDescent="0.25">
      <c r="A226" s="33">
        <v>61</v>
      </c>
      <c r="B226" s="33" t="s">
        <v>219</v>
      </c>
      <c r="C226" s="95" t="s">
        <v>20</v>
      </c>
      <c r="D226" s="34">
        <f>'Bond Estimate Form'!D224</f>
        <v>3904.36</v>
      </c>
      <c r="E226" s="27">
        <v>0</v>
      </c>
      <c r="F226" s="36">
        <f t="shared" si="25"/>
        <v>0</v>
      </c>
      <c r="G226" s="55"/>
      <c r="H226" s="46"/>
      <c r="I226" s="47">
        <f t="shared" si="26"/>
        <v>0</v>
      </c>
      <c r="J226" s="48">
        <f t="shared" si="27"/>
        <v>0</v>
      </c>
      <c r="K226" s="2"/>
    </row>
    <row r="227" spans="1:11" x14ac:dyDescent="0.25">
      <c r="A227" s="33">
        <v>62</v>
      </c>
      <c r="B227" s="33" t="s">
        <v>220</v>
      </c>
      <c r="C227" s="95" t="s">
        <v>20</v>
      </c>
      <c r="D227" s="34">
        <f>'Bond Estimate Form'!D225</f>
        <v>4524.5600000000004</v>
      </c>
      <c r="E227" s="27">
        <v>0</v>
      </c>
      <c r="F227" s="36">
        <f t="shared" si="25"/>
        <v>0</v>
      </c>
      <c r="G227" s="56"/>
      <c r="H227" s="46"/>
      <c r="I227" s="47">
        <f t="shared" si="26"/>
        <v>0</v>
      </c>
      <c r="J227" s="48">
        <f t="shared" si="27"/>
        <v>0</v>
      </c>
      <c r="K227" s="2"/>
    </row>
    <row r="228" spans="1:11" x14ac:dyDescent="0.25">
      <c r="A228" s="33"/>
      <c r="B228" s="71" t="s">
        <v>221</v>
      </c>
      <c r="C228" s="97"/>
      <c r="D228" s="72"/>
      <c r="E228" s="72"/>
      <c r="F228" s="72"/>
      <c r="G228" s="72"/>
      <c r="H228" s="72"/>
      <c r="I228" s="72"/>
      <c r="J228" s="72"/>
      <c r="K228" s="2"/>
    </row>
    <row r="229" spans="1:11" x14ac:dyDescent="0.25">
      <c r="A229" s="33">
        <v>63</v>
      </c>
      <c r="B229" s="33" t="s">
        <v>222</v>
      </c>
      <c r="C229" s="95" t="s">
        <v>22</v>
      </c>
      <c r="D229" s="34">
        <f>'Bond Estimate Form'!D227</f>
        <v>132.54</v>
      </c>
      <c r="E229" s="27">
        <v>0</v>
      </c>
      <c r="F229" s="36">
        <f t="shared" si="25"/>
        <v>0</v>
      </c>
      <c r="G229" s="53"/>
      <c r="H229" s="46"/>
      <c r="I229" s="47">
        <f t="shared" si="26"/>
        <v>0</v>
      </c>
      <c r="J229" s="48">
        <f t="shared" si="27"/>
        <v>0</v>
      </c>
      <c r="K229" s="2"/>
    </row>
    <row r="230" spans="1:11" x14ac:dyDescent="0.25">
      <c r="A230" s="33">
        <v>64</v>
      </c>
      <c r="B230" s="33" t="s">
        <v>223</v>
      </c>
      <c r="C230" s="95" t="s">
        <v>22</v>
      </c>
      <c r="D230" s="34">
        <f>'Bond Estimate Form'!D228</f>
        <v>103.76</v>
      </c>
      <c r="E230" s="27">
        <v>0</v>
      </c>
      <c r="F230" s="36">
        <f t="shared" si="25"/>
        <v>0</v>
      </c>
      <c r="G230" s="55"/>
      <c r="H230" s="46"/>
      <c r="I230" s="47">
        <f t="shared" si="26"/>
        <v>0</v>
      </c>
      <c r="J230" s="48">
        <f t="shared" si="27"/>
        <v>0</v>
      </c>
      <c r="K230" s="2"/>
    </row>
    <row r="231" spans="1:11" x14ac:dyDescent="0.25">
      <c r="A231" s="33">
        <v>65</v>
      </c>
      <c r="B231" s="33" t="s">
        <v>224</v>
      </c>
      <c r="C231" s="95" t="s">
        <v>22</v>
      </c>
      <c r="D231" s="34">
        <f>'Bond Estimate Form'!D229</f>
        <v>193.6</v>
      </c>
      <c r="E231" s="27">
        <v>0</v>
      </c>
      <c r="F231" s="36">
        <f t="shared" si="25"/>
        <v>0</v>
      </c>
      <c r="G231" s="55"/>
      <c r="H231" s="46"/>
      <c r="I231" s="47">
        <f t="shared" si="26"/>
        <v>0</v>
      </c>
      <c r="J231" s="48">
        <f t="shared" si="27"/>
        <v>0</v>
      </c>
      <c r="K231" s="2"/>
    </row>
    <row r="232" spans="1:11" x14ac:dyDescent="0.25">
      <c r="A232" s="33">
        <v>66</v>
      </c>
      <c r="B232" s="33" t="s">
        <v>225</v>
      </c>
      <c r="C232" s="95" t="s">
        <v>22</v>
      </c>
      <c r="D232" s="34">
        <f>'Bond Estimate Form'!D230</f>
        <v>202.43</v>
      </c>
      <c r="E232" s="27">
        <v>0</v>
      </c>
      <c r="F232" s="36">
        <f t="shared" si="25"/>
        <v>0</v>
      </c>
      <c r="G232" s="55"/>
      <c r="H232" s="46"/>
      <c r="I232" s="47">
        <f t="shared" si="26"/>
        <v>0</v>
      </c>
      <c r="J232" s="48">
        <f t="shared" si="27"/>
        <v>0</v>
      </c>
      <c r="K232" s="2"/>
    </row>
    <row r="233" spans="1:11" x14ac:dyDescent="0.25">
      <c r="A233" s="33">
        <v>67</v>
      </c>
      <c r="B233" s="33" t="s">
        <v>226</v>
      </c>
      <c r="C233" s="95" t="s">
        <v>22</v>
      </c>
      <c r="D233" s="34">
        <f>'Bond Estimate Form'!D231</f>
        <v>233.62</v>
      </c>
      <c r="E233" s="27">
        <v>0</v>
      </c>
      <c r="F233" s="36">
        <f t="shared" si="25"/>
        <v>0</v>
      </c>
      <c r="G233" s="55"/>
      <c r="H233" s="46"/>
      <c r="I233" s="47">
        <f t="shared" si="26"/>
        <v>0</v>
      </c>
      <c r="J233" s="48">
        <f t="shared" si="27"/>
        <v>0</v>
      </c>
      <c r="K233" s="2"/>
    </row>
    <row r="234" spans="1:11" x14ac:dyDescent="0.25">
      <c r="A234" s="33">
        <v>68</v>
      </c>
      <c r="B234" s="33" t="s">
        <v>227</v>
      </c>
      <c r="C234" s="95" t="s">
        <v>22</v>
      </c>
      <c r="D234" s="34">
        <f>'Bond Estimate Form'!D232</f>
        <v>243.17</v>
      </c>
      <c r="E234" s="27">
        <v>0</v>
      </c>
      <c r="F234" s="36">
        <f t="shared" si="25"/>
        <v>0</v>
      </c>
      <c r="G234" s="55"/>
      <c r="H234" s="46"/>
      <c r="I234" s="47">
        <f t="shared" si="26"/>
        <v>0</v>
      </c>
      <c r="J234" s="48">
        <f t="shared" si="27"/>
        <v>0</v>
      </c>
      <c r="K234" s="2"/>
    </row>
    <row r="235" spans="1:11" x14ac:dyDescent="0.25">
      <c r="A235" s="33">
        <v>69</v>
      </c>
      <c r="B235" s="33" t="s">
        <v>228</v>
      </c>
      <c r="C235" s="95" t="s">
        <v>22</v>
      </c>
      <c r="D235" s="34">
        <f>'Bond Estimate Form'!D233</f>
        <v>311</v>
      </c>
      <c r="E235" s="27">
        <v>0</v>
      </c>
      <c r="F235" s="36">
        <f t="shared" si="25"/>
        <v>0</v>
      </c>
      <c r="G235" s="56"/>
      <c r="H235" s="46"/>
      <c r="I235" s="47">
        <f t="shared" si="26"/>
        <v>0</v>
      </c>
      <c r="J235" s="48">
        <f t="shared" si="27"/>
        <v>0</v>
      </c>
      <c r="K235" s="2"/>
    </row>
    <row r="236" spans="1:11" x14ac:dyDescent="0.25">
      <c r="A236" s="33"/>
      <c r="B236" s="71" t="s">
        <v>229</v>
      </c>
      <c r="C236" s="97"/>
      <c r="D236" s="72"/>
      <c r="E236" s="72"/>
      <c r="F236" s="72"/>
      <c r="G236" s="72"/>
      <c r="H236" s="72"/>
      <c r="I236" s="72"/>
      <c r="J236" s="72"/>
      <c r="K236" s="2"/>
    </row>
    <row r="237" spans="1:11" x14ac:dyDescent="0.25">
      <c r="A237" s="33">
        <v>70</v>
      </c>
      <c r="B237" s="33" t="s">
        <v>230</v>
      </c>
      <c r="C237" s="95" t="s">
        <v>22</v>
      </c>
      <c r="D237" s="34">
        <f>'Bond Estimate Form'!D235</f>
        <v>213.1</v>
      </c>
      <c r="E237" s="27">
        <v>0</v>
      </c>
      <c r="F237" s="36">
        <f t="shared" si="25"/>
        <v>0</v>
      </c>
      <c r="G237" s="53"/>
      <c r="H237" s="46"/>
      <c r="I237" s="47">
        <f t="shared" si="26"/>
        <v>0</v>
      </c>
      <c r="J237" s="48">
        <f t="shared" si="27"/>
        <v>0</v>
      </c>
      <c r="K237" s="2"/>
    </row>
    <row r="238" spans="1:11" x14ac:dyDescent="0.25">
      <c r="A238" s="33">
        <v>71</v>
      </c>
      <c r="B238" s="33" t="s">
        <v>231</v>
      </c>
      <c r="C238" s="95" t="s">
        <v>22</v>
      </c>
      <c r="D238" s="34">
        <f>'Bond Estimate Form'!D236</f>
        <v>237.01</v>
      </c>
      <c r="E238" s="27">
        <v>0</v>
      </c>
      <c r="F238" s="36">
        <f t="shared" si="25"/>
        <v>0</v>
      </c>
      <c r="G238" s="55"/>
      <c r="H238" s="46"/>
      <c r="I238" s="47">
        <f t="shared" si="26"/>
        <v>0</v>
      </c>
      <c r="J238" s="48">
        <f t="shared" si="27"/>
        <v>0</v>
      </c>
      <c r="K238" s="2"/>
    </row>
    <row r="239" spans="1:11" x14ac:dyDescent="0.25">
      <c r="A239" s="33">
        <v>72</v>
      </c>
      <c r="B239" s="33" t="s">
        <v>232</v>
      </c>
      <c r="C239" s="95" t="s">
        <v>22</v>
      </c>
      <c r="D239" s="34">
        <f>'Bond Estimate Form'!D237</f>
        <v>286.19</v>
      </c>
      <c r="E239" s="27">
        <v>0</v>
      </c>
      <c r="F239" s="36">
        <f t="shared" si="25"/>
        <v>0</v>
      </c>
      <c r="G239" s="55"/>
      <c r="H239" s="46"/>
      <c r="I239" s="47">
        <f t="shared" si="26"/>
        <v>0</v>
      </c>
      <c r="J239" s="48">
        <f t="shared" si="27"/>
        <v>0</v>
      </c>
      <c r="K239" s="2"/>
    </row>
    <row r="240" spans="1:11" x14ac:dyDescent="0.25">
      <c r="A240" s="33">
        <v>73</v>
      </c>
      <c r="B240" s="33" t="s">
        <v>233</v>
      </c>
      <c r="C240" s="95" t="s">
        <v>22</v>
      </c>
      <c r="D240" s="34">
        <f>'Bond Estimate Form'!D238</f>
        <v>419.99</v>
      </c>
      <c r="E240" s="27">
        <v>0</v>
      </c>
      <c r="F240" s="36">
        <f t="shared" si="25"/>
        <v>0</v>
      </c>
      <c r="G240" s="55"/>
      <c r="H240" s="46"/>
      <c r="I240" s="47">
        <f t="shared" si="26"/>
        <v>0</v>
      </c>
      <c r="J240" s="48">
        <f t="shared" si="27"/>
        <v>0</v>
      </c>
      <c r="K240" s="2"/>
    </row>
    <row r="241" spans="1:11" x14ac:dyDescent="0.25">
      <c r="A241" s="33">
        <v>74</v>
      </c>
      <c r="B241" s="33" t="s">
        <v>234</v>
      </c>
      <c r="C241" s="95" t="s">
        <v>22</v>
      </c>
      <c r="D241" s="34">
        <f>'Bond Estimate Form'!D239</f>
        <v>571.59</v>
      </c>
      <c r="E241" s="27">
        <v>0</v>
      </c>
      <c r="F241" s="36">
        <f t="shared" si="25"/>
        <v>0</v>
      </c>
      <c r="G241" s="55"/>
      <c r="H241" s="46"/>
      <c r="I241" s="47">
        <f t="shared" si="26"/>
        <v>0</v>
      </c>
      <c r="J241" s="48">
        <f t="shared" si="27"/>
        <v>0</v>
      </c>
      <c r="K241" s="2"/>
    </row>
    <row r="242" spans="1:11" x14ac:dyDescent="0.25">
      <c r="A242" s="33">
        <v>75</v>
      </c>
      <c r="B242" s="33" t="s">
        <v>235</v>
      </c>
      <c r="C242" s="95" t="s">
        <v>22</v>
      </c>
      <c r="D242" s="34">
        <f>'Bond Estimate Form'!D240</f>
        <v>576.95000000000005</v>
      </c>
      <c r="E242" s="27">
        <v>0</v>
      </c>
      <c r="F242" s="36">
        <f t="shared" si="25"/>
        <v>0</v>
      </c>
      <c r="G242" s="55"/>
      <c r="H242" s="46"/>
      <c r="I242" s="47">
        <f t="shared" si="26"/>
        <v>0</v>
      </c>
      <c r="J242" s="48">
        <f t="shared" si="27"/>
        <v>0</v>
      </c>
      <c r="K242" s="2"/>
    </row>
    <row r="243" spans="1:11" x14ac:dyDescent="0.25">
      <c r="A243" s="33">
        <v>76</v>
      </c>
      <c r="B243" s="33" t="s">
        <v>236</v>
      </c>
      <c r="C243" s="95" t="s">
        <v>22</v>
      </c>
      <c r="D243" s="34">
        <f>'Bond Estimate Form'!D241</f>
        <v>393.36</v>
      </c>
      <c r="E243" s="27">
        <v>0</v>
      </c>
      <c r="F243" s="36">
        <f t="shared" si="25"/>
        <v>0</v>
      </c>
      <c r="G243" s="56"/>
      <c r="H243" s="46"/>
      <c r="I243" s="47">
        <f t="shared" si="26"/>
        <v>0</v>
      </c>
      <c r="J243" s="48">
        <f t="shared" si="27"/>
        <v>0</v>
      </c>
      <c r="K243" s="2"/>
    </row>
    <row r="244" spans="1:11" x14ac:dyDescent="0.25">
      <c r="A244" s="33"/>
      <c r="B244" s="71" t="s">
        <v>237</v>
      </c>
      <c r="C244" s="97"/>
      <c r="D244" s="72"/>
      <c r="E244" s="72"/>
      <c r="F244" s="72"/>
      <c r="G244" s="72"/>
      <c r="H244" s="72"/>
      <c r="I244" s="72"/>
      <c r="J244" s="72"/>
      <c r="K244" s="2"/>
    </row>
    <row r="245" spans="1:11" x14ac:dyDescent="0.25">
      <c r="A245" s="33">
        <v>77</v>
      </c>
      <c r="B245" s="33" t="s">
        <v>238</v>
      </c>
      <c r="C245" s="95" t="s">
        <v>20</v>
      </c>
      <c r="D245" s="34">
        <f>'Bond Estimate Form'!D243</f>
        <v>629.21</v>
      </c>
      <c r="E245" s="27">
        <v>0</v>
      </c>
      <c r="F245" s="36">
        <f t="shared" si="25"/>
        <v>0</v>
      </c>
      <c r="G245" s="53"/>
      <c r="H245" s="46"/>
      <c r="I245" s="47">
        <f t="shared" si="26"/>
        <v>0</v>
      </c>
      <c r="J245" s="48">
        <f t="shared" si="27"/>
        <v>0</v>
      </c>
      <c r="K245" s="2"/>
    </row>
    <row r="246" spans="1:11" x14ac:dyDescent="0.25">
      <c r="A246" s="33">
        <v>78</v>
      </c>
      <c r="B246" s="33" t="s">
        <v>239</v>
      </c>
      <c r="C246" s="95" t="s">
        <v>20</v>
      </c>
      <c r="D246" s="34">
        <f>'Bond Estimate Form'!D244</f>
        <v>702</v>
      </c>
      <c r="E246" s="27">
        <v>0</v>
      </c>
      <c r="F246" s="36">
        <f t="shared" si="25"/>
        <v>0</v>
      </c>
      <c r="G246" s="55"/>
      <c r="H246" s="46"/>
      <c r="I246" s="47">
        <f t="shared" si="26"/>
        <v>0</v>
      </c>
      <c r="J246" s="48">
        <f t="shared" si="27"/>
        <v>0</v>
      </c>
      <c r="K246" s="2"/>
    </row>
    <row r="247" spans="1:11" x14ac:dyDescent="0.25">
      <c r="A247" s="33">
        <v>79</v>
      </c>
      <c r="B247" s="33" t="s">
        <v>240</v>
      </c>
      <c r="C247" s="95" t="s">
        <v>20</v>
      </c>
      <c r="D247" s="34">
        <f>'Bond Estimate Form'!D245</f>
        <v>792.87</v>
      </c>
      <c r="E247" s="27">
        <v>0</v>
      </c>
      <c r="F247" s="36">
        <f t="shared" si="25"/>
        <v>0</v>
      </c>
      <c r="G247" s="55"/>
      <c r="H247" s="46"/>
      <c r="I247" s="47">
        <f t="shared" si="26"/>
        <v>0</v>
      </c>
      <c r="J247" s="48">
        <f t="shared" si="27"/>
        <v>0</v>
      </c>
      <c r="K247" s="2"/>
    </row>
    <row r="248" spans="1:11" x14ac:dyDescent="0.25">
      <c r="A248" s="33">
        <v>80</v>
      </c>
      <c r="B248" s="33" t="s">
        <v>241</v>
      </c>
      <c r="C248" s="95" t="s">
        <v>20</v>
      </c>
      <c r="D248" s="34">
        <f>'Bond Estimate Form'!D246</f>
        <v>1060.57</v>
      </c>
      <c r="E248" s="27">
        <v>0</v>
      </c>
      <c r="F248" s="36">
        <f t="shared" si="25"/>
        <v>0</v>
      </c>
      <c r="G248" s="55"/>
      <c r="H248" s="46"/>
      <c r="I248" s="47">
        <f t="shared" si="26"/>
        <v>0</v>
      </c>
      <c r="J248" s="48">
        <f t="shared" si="27"/>
        <v>0</v>
      </c>
      <c r="K248" s="2"/>
    </row>
    <row r="249" spans="1:11" x14ac:dyDescent="0.25">
      <c r="A249" s="33">
        <v>81</v>
      </c>
      <c r="B249" s="33" t="s">
        <v>242</v>
      </c>
      <c r="C249" s="95" t="s">
        <v>20</v>
      </c>
      <c r="D249" s="34">
        <f>'Bond Estimate Form'!D247</f>
        <v>1352.18</v>
      </c>
      <c r="E249" s="27">
        <v>0</v>
      </c>
      <c r="F249" s="36">
        <f t="shared" si="25"/>
        <v>0</v>
      </c>
      <c r="G249" s="55"/>
      <c r="H249" s="46"/>
      <c r="I249" s="47">
        <f t="shared" si="26"/>
        <v>0</v>
      </c>
      <c r="J249" s="48">
        <f t="shared" si="27"/>
        <v>0</v>
      </c>
      <c r="K249" s="2"/>
    </row>
    <row r="250" spans="1:11" x14ac:dyDescent="0.25">
      <c r="A250" s="33">
        <v>82</v>
      </c>
      <c r="B250" s="33" t="s">
        <v>243</v>
      </c>
      <c r="C250" s="95" t="s">
        <v>20</v>
      </c>
      <c r="D250" s="34">
        <f>'Bond Estimate Form'!D248</f>
        <v>1424.05</v>
      </c>
      <c r="E250" s="27">
        <v>0</v>
      </c>
      <c r="F250" s="36">
        <f t="shared" si="25"/>
        <v>0</v>
      </c>
      <c r="G250" s="55"/>
      <c r="H250" s="46"/>
      <c r="I250" s="47">
        <f t="shared" si="26"/>
        <v>0</v>
      </c>
      <c r="J250" s="48">
        <f t="shared" si="27"/>
        <v>0</v>
      </c>
      <c r="K250" s="2"/>
    </row>
    <row r="251" spans="1:11" x14ac:dyDescent="0.25">
      <c r="A251" s="33">
        <v>83</v>
      </c>
      <c r="B251" s="33" t="s">
        <v>244</v>
      </c>
      <c r="C251" s="95" t="s">
        <v>20</v>
      </c>
      <c r="D251" s="34">
        <f>'Bond Estimate Form'!D249</f>
        <v>1816.79</v>
      </c>
      <c r="E251" s="27">
        <v>0</v>
      </c>
      <c r="F251" s="36">
        <f t="shared" si="25"/>
        <v>0</v>
      </c>
      <c r="G251" s="56"/>
      <c r="H251" s="46"/>
      <c r="I251" s="47">
        <f t="shared" si="26"/>
        <v>0</v>
      </c>
      <c r="J251" s="48">
        <f t="shared" si="27"/>
        <v>0</v>
      </c>
      <c r="K251" s="2"/>
    </row>
    <row r="252" spans="1:11" x14ac:dyDescent="0.25">
      <c r="A252" s="33"/>
      <c r="B252" s="71" t="s">
        <v>245</v>
      </c>
      <c r="C252" s="97"/>
      <c r="D252" s="72"/>
      <c r="E252" s="72"/>
      <c r="F252" s="72"/>
      <c r="G252" s="72"/>
      <c r="H252" s="72"/>
      <c r="I252" s="72"/>
      <c r="J252" s="72"/>
      <c r="K252" s="2"/>
    </row>
    <row r="253" spans="1:11" x14ac:dyDescent="0.25">
      <c r="A253" s="33">
        <v>84</v>
      </c>
      <c r="B253" s="33" t="s">
        <v>246</v>
      </c>
      <c r="C253" s="95" t="s">
        <v>20</v>
      </c>
      <c r="D253" s="34">
        <f>'Bond Estimate Form'!D251</f>
        <v>1254.3699999999999</v>
      </c>
      <c r="E253" s="27">
        <v>0</v>
      </c>
      <c r="F253" s="36">
        <f t="shared" si="25"/>
        <v>0</v>
      </c>
      <c r="G253" s="53"/>
      <c r="H253" s="46"/>
      <c r="I253" s="47">
        <f t="shared" si="26"/>
        <v>0</v>
      </c>
      <c r="J253" s="48">
        <f t="shared" si="27"/>
        <v>0</v>
      </c>
      <c r="K253" s="2"/>
    </row>
    <row r="254" spans="1:11" x14ac:dyDescent="0.25">
      <c r="A254" s="33">
        <v>85</v>
      </c>
      <c r="B254" s="33" t="s">
        <v>247</v>
      </c>
      <c r="C254" s="95" t="s">
        <v>20</v>
      </c>
      <c r="D254" s="34">
        <f>'Bond Estimate Form'!D252</f>
        <v>1387.49</v>
      </c>
      <c r="E254" s="27">
        <v>0</v>
      </c>
      <c r="F254" s="36">
        <f t="shared" si="25"/>
        <v>0</v>
      </c>
      <c r="G254" s="55"/>
      <c r="H254" s="46"/>
      <c r="I254" s="47">
        <f t="shared" si="26"/>
        <v>0</v>
      </c>
      <c r="J254" s="48">
        <f t="shared" si="27"/>
        <v>0</v>
      </c>
      <c r="K254" s="2"/>
    </row>
    <row r="255" spans="1:11" x14ac:dyDescent="0.25">
      <c r="A255" s="33">
        <v>86</v>
      </c>
      <c r="B255" s="33" t="s">
        <v>248</v>
      </c>
      <c r="C255" s="95" t="s">
        <v>20</v>
      </c>
      <c r="D255" s="34">
        <f>'Bond Estimate Form'!D253</f>
        <v>1876.32</v>
      </c>
      <c r="E255" s="27">
        <v>0</v>
      </c>
      <c r="F255" s="36">
        <f t="shared" si="25"/>
        <v>0</v>
      </c>
      <c r="G255" s="55"/>
      <c r="H255" s="46"/>
      <c r="I255" s="47">
        <f t="shared" si="26"/>
        <v>0</v>
      </c>
      <c r="J255" s="48">
        <f t="shared" si="27"/>
        <v>0</v>
      </c>
      <c r="K255" s="2"/>
    </row>
    <row r="256" spans="1:11" x14ac:dyDescent="0.25">
      <c r="A256" s="33">
        <v>87</v>
      </c>
      <c r="B256" s="33" t="s">
        <v>249</v>
      </c>
      <c r="C256" s="95" t="s">
        <v>20</v>
      </c>
      <c r="D256" s="34">
        <f>'Bond Estimate Form'!D254</f>
        <v>2187.69</v>
      </c>
      <c r="E256" s="27">
        <v>0</v>
      </c>
      <c r="F256" s="36">
        <f t="shared" si="25"/>
        <v>0</v>
      </c>
      <c r="G256" s="55"/>
      <c r="H256" s="46"/>
      <c r="I256" s="47">
        <f t="shared" si="26"/>
        <v>0</v>
      </c>
      <c r="J256" s="48">
        <f t="shared" si="27"/>
        <v>0</v>
      </c>
      <c r="K256" s="2"/>
    </row>
    <row r="257" spans="1:11" x14ac:dyDescent="0.25">
      <c r="A257" s="33">
        <v>88</v>
      </c>
      <c r="B257" s="33" t="s">
        <v>250</v>
      </c>
      <c r="C257" s="95" t="s">
        <v>20</v>
      </c>
      <c r="D257" s="34">
        <f>'Bond Estimate Form'!D255</f>
        <v>2842.27</v>
      </c>
      <c r="E257" s="27">
        <v>0</v>
      </c>
      <c r="F257" s="36">
        <f t="shared" si="25"/>
        <v>0</v>
      </c>
      <c r="G257" s="55"/>
      <c r="H257" s="46"/>
      <c r="I257" s="47">
        <f t="shared" si="26"/>
        <v>0</v>
      </c>
      <c r="J257" s="48">
        <f t="shared" si="27"/>
        <v>0</v>
      </c>
      <c r="K257" s="2"/>
    </row>
    <row r="258" spans="1:11" x14ac:dyDescent="0.25">
      <c r="A258" s="33">
        <v>89</v>
      </c>
      <c r="B258" s="33" t="s">
        <v>251</v>
      </c>
      <c r="C258" s="95" t="s">
        <v>20</v>
      </c>
      <c r="D258" s="34">
        <f>'Bond Estimate Form'!D256</f>
        <v>2624.46</v>
      </c>
      <c r="E258" s="27">
        <v>0</v>
      </c>
      <c r="F258" s="36">
        <f t="shared" si="25"/>
        <v>0</v>
      </c>
      <c r="G258" s="55"/>
      <c r="H258" s="46"/>
      <c r="I258" s="47">
        <f t="shared" si="26"/>
        <v>0</v>
      </c>
      <c r="J258" s="48">
        <f t="shared" si="27"/>
        <v>0</v>
      </c>
      <c r="K258" s="2"/>
    </row>
    <row r="259" spans="1:11" x14ac:dyDescent="0.25">
      <c r="A259" s="33">
        <v>90</v>
      </c>
      <c r="B259" s="33" t="s">
        <v>252</v>
      </c>
      <c r="C259" s="95" t="s">
        <v>20</v>
      </c>
      <c r="D259" s="34">
        <f>'Bond Estimate Form'!D257</f>
        <v>3435.77</v>
      </c>
      <c r="E259" s="27">
        <v>0</v>
      </c>
      <c r="F259" s="36">
        <f t="shared" si="25"/>
        <v>0</v>
      </c>
      <c r="G259" s="56"/>
      <c r="H259" s="46"/>
      <c r="I259" s="47">
        <f t="shared" si="26"/>
        <v>0</v>
      </c>
      <c r="J259" s="48">
        <f t="shared" si="27"/>
        <v>0</v>
      </c>
      <c r="K259" s="2"/>
    </row>
    <row r="260" spans="1:11" x14ac:dyDescent="0.25">
      <c r="A260" s="33"/>
      <c r="B260" s="71" t="s">
        <v>253</v>
      </c>
      <c r="C260" s="97"/>
      <c r="D260" s="72"/>
      <c r="E260" s="72"/>
      <c r="F260" s="72"/>
      <c r="G260" s="72"/>
      <c r="H260" s="72"/>
      <c r="I260" s="72"/>
      <c r="J260" s="72"/>
      <c r="K260" s="2"/>
    </row>
    <row r="261" spans="1:11" x14ac:dyDescent="0.25">
      <c r="A261" s="33">
        <v>91</v>
      </c>
      <c r="B261" s="33" t="s">
        <v>254</v>
      </c>
      <c r="C261" s="95" t="s">
        <v>20</v>
      </c>
      <c r="D261" s="34">
        <f>'Bond Estimate Form'!D259</f>
        <v>5128.7299999999996</v>
      </c>
      <c r="E261" s="27">
        <v>0</v>
      </c>
      <c r="F261" s="36">
        <f t="shared" si="25"/>
        <v>0</v>
      </c>
      <c r="G261" s="53"/>
      <c r="H261" s="46"/>
      <c r="I261" s="47">
        <f t="shared" si="26"/>
        <v>0</v>
      </c>
      <c r="J261" s="48">
        <f t="shared" si="27"/>
        <v>0</v>
      </c>
      <c r="K261" s="2"/>
    </row>
    <row r="262" spans="1:11" x14ac:dyDescent="0.25">
      <c r="A262" s="33">
        <v>92</v>
      </c>
      <c r="B262" s="33" t="s">
        <v>255</v>
      </c>
      <c r="C262" s="95" t="s">
        <v>20</v>
      </c>
      <c r="D262" s="34">
        <f>'Bond Estimate Form'!D260</f>
        <v>6966.44</v>
      </c>
      <c r="E262" s="27">
        <v>0</v>
      </c>
      <c r="F262" s="36">
        <f t="shared" si="25"/>
        <v>0</v>
      </c>
      <c r="G262" s="55"/>
      <c r="H262" s="46"/>
      <c r="I262" s="47">
        <f t="shared" si="26"/>
        <v>0</v>
      </c>
      <c r="J262" s="48">
        <f t="shared" si="27"/>
        <v>0</v>
      </c>
      <c r="K262" s="2"/>
    </row>
    <row r="263" spans="1:11" x14ac:dyDescent="0.25">
      <c r="A263" s="33">
        <v>93</v>
      </c>
      <c r="B263" s="33" t="s">
        <v>256</v>
      </c>
      <c r="C263" s="95" t="s">
        <v>20</v>
      </c>
      <c r="D263" s="34">
        <f>'Bond Estimate Form'!D261</f>
        <v>8294.14</v>
      </c>
      <c r="E263" s="27">
        <v>0</v>
      </c>
      <c r="F263" s="36">
        <f t="shared" si="25"/>
        <v>0</v>
      </c>
      <c r="G263" s="55"/>
      <c r="H263" s="46"/>
      <c r="I263" s="47">
        <f t="shared" si="26"/>
        <v>0</v>
      </c>
      <c r="J263" s="48">
        <f t="shared" si="27"/>
        <v>0</v>
      </c>
      <c r="K263" s="2"/>
    </row>
    <row r="264" spans="1:11" x14ac:dyDescent="0.25">
      <c r="A264" s="33">
        <v>94</v>
      </c>
      <c r="B264" s="33" t="s">
        <v>257</v>
      </c>
      <c r="C264" s="95" t="s">
        <v>20</v>
      </c>
      <c r="D264" s="34">
        <f>'Bond Estimate Form'!D262</f>
        <v>8914.33</v>
      </c>
      <c r="E264" s="27">
        <v>0</v>
      </c>
      <c r="F264" s="36">
        <f t="shared" si="25"/>
        <v>0</v>
      </c>
      <c r="G264" s="55"/>
      <c r="H264" s="46"/>
      <c r="I264" s="47">
        <f t="shared" si="26"/>
        <v>0</v>
      </c>
      <c r="J264" s="48">
        <f t="shared" si="27"/>
        <v>0</v>
      </c>
      <c r="K264" s="2"/>
    </row>
    <row r="265" spans="1:11" x14ac:dyDescent="0.25">
      <c r="A265" s="33">
        <v>95</v>
      </c>
      <c r="B265" s="33" t="s">
        <v>258</v>
      </c>
      <c r="C265" s="95" t="s">
        <v>20</v>
      </c>
      <c r="D265" s="34">
        <f>'Bond Estimate Form'!D263</f>
        <v>10033.69</v>
      </c>
      <c r="E265" s="27">
        <v>0</v>
      </c>
      <c r="F265" s="36">
        <f t="shared" si="25"/>
        <v>0</v>
      </c>
      <c r="G265" s="55"/>
      <c r="H265" s="46"/>
      <c r="I265" s="47">
        <f t="shared" si="26"/>
        <v>0</v>
      </c>
      <c r="J265" s="48">
        <f t="shared" si="27"/>
        <v>0</v>
      </c>
      <c r="K265" s="2"/>
    </row>
    <row r="266" spans="1:11" x14ac:dyDescent="0.25">
      <c r="A266" s="33">
        <v>96</v>
      </c>
      <c r="B266" s="33" t="s">
        <v>259</v>
      </c>
      <c r="C266" s="95" t="s">
        <v>20</v>
      </c>
      <c r="D266" s="34">
        <f>'Bond Estimate Form'!D264</f>
        <v>10914.45</v>
      </c>
      <c r="E266" s="27">
        <v>0</v>
      </c>
      <c r="F266" s="36">
        <f t="shared" si="25"/>
        <v>0</v>
      </c>
      <c r="G266" s="55"/>
      <c r="H266" s="46"/>
      <c r="I266" s="47">
        <f t="shared" si="26"/>
        <v>0</v>
      </c>
      <c r="J266" s="48">
        <f t="shared" si="27"/>
        <v>0</v>
      </c>
      <c r="K266" s="2"/>
    </row>
    <row r="267" spans="1:11" x14ac:dyDescent="0.25">
      <c r="A267" s="33">
        <v>97</v>
      </c>
      <c r="B267" s="33" t="s">
        <v>260</v>
      </c>
      <c r="C267" s="95" t="s">
        <v>20</v>
      </c>
      <c r="D267" s="34">
        <f>'Bond Estimate Form'!D265</f>
        <v>7401.63</v>
      </c>
      <c r="E267" s="27">
        <v>0</v>
      </c>
      <c r="F267" s="36">
        <f t="shared" si="25"/>
        <v>0</v>
      </c>
      <c r="G267" s="56"/>
      <c r="H267" s="46"/>
      <c r="I267" s="47">
        <f t="shared" si="26"/>
        <v>0</v>
      </c>
      <c r="J267" s="48">
        <f t="shared" si="27"/>
        <v>0</v>
      </c>
      <c r="K267" s="2"/>
    </row>
    <row r="268" spans="1:11" x14ac:dyDescent="0.25">
      <c r="A268" s="33"/>
      <c r="B268" s="40" t="s">
        <v>261</v>
      </c>
      <c r="C268" s="97"/>
      <c r="D268" s="72"/>
      <c r="E268" s="72"/>
      <c r="F268" s="72"/>
      <c r="G268" s="72"/>
      <c r="H268" s="72"/>
      <c r="I268" s="72"/>
      <c r="J268" s="72"/>
      <c r="K268" s="2"/>
    </row>
    <row r="269" spans="1:11" x14ac:dyDescent="0.25">
      <c r="A269" s="33">
        <v>98</v>
      </c>
      <c r="B269" s="33" t="s">
        <v>262</v>
      </c>
      <c r="C269" s="95" t="s">
        <v>36</v>
      </c>
      <c r="D269" s="34">
        <f>'Bond Estimate Form'!D267</f>
        <v>122.67</v>
      </c>
      <c r="E269" s="27">
        <v>0</v>
      </c>
      <c r="F269" s="36">
        <f t="shared" si="25"/>
        <v>0</v>
      </c>
      <c r="G269" s="53"/>
      <c r="H269" s="46"/>
      <c r="I269" s="47">
        <f t="shared" si="26"/>
        <v>0</v>
      </c>
      <c r="J269" s="48">
        <f t="shared" si="27"/>
        <v>0</v>
      </c>
      <c r="K269" s="2"/>
    </row>
    <row r="270" spans="1:11" x14ac:dyDescent="0.25">
      <c r="A270" s="33">
        <v>99</v>
      </c>
      <c r="B270" s="33" t="s">
        <v>263</v>
      </c>
      <c r="C270" s="95" t="s">
        <v>29</v>
      </c>
      <c r="D270" s="34">
        <f>'Bond Estimate Form'!D268</f>
        <v>282.48</v>
      </c>
      <c r="E270" s="27">
        <v>0</v>
      </c>
      <c r="F270" s="36">
        <f t="shared" si="25"/>
        <v>0</v>
      </c>
      <c r="G270" s="55"/>
      <c r="H270" s="46"/>
      <c r="I270" s="47">
        <f t="shared" si="26"/>
        <v>0</v>
      </c>
      <c r="J270" s="48">
        <f t="shared" si="27"/>
        <v>0</v>
      </c>
      <c r="K270" s="2"/>
    </row>
    <row r="271" spans="1:11" x14ac:dyDescent="0.25">
      <c r="A271" s="33">
        <v>100</v>
      </c>
      <c r="B271" s="33" t="s">
        <v>264</v>
      </c>
      <c r="C271" s="95" t="s">
        <v>29</v>
      </c>
      <c r="D271" s="34">
        <f>'Bond Estimate Form'!D269</f>
        <v>103.45</v>
      </c>
      <c r="E271" s="27">
        <v>0</v>
      </c>
      <c r="F271" s="36">
        <f t="shared" si="25"/>
        <v>0</v>
      </c>
      <c r="G271" s="56"/>
      <c r="H271" s="46"/>
      <c r="I271" s="47">
        <f t="shared" si="26"/>
        <v>0</v>
      </c>
      <c r="J271" s="48">
        <f t="shared" si="27"/>
        <v>0</v>
      </c>
      <c r="K271" s="2"/>
    </row>
    <row r="272" spans="1:11" ht="20.100000000000001" customHeight="1" x14ac:dyDescent="0.25">
      <c r="A272" s="31">
        <v>5.0999999999999996</v>
      </c>
      <c r="B272" s="61" t="s">
        <v>265</v>
      </c>
      <c r="C272" s="96"/>
      <c r="D272" s="62"/>
      <c r="E272" s="62"/>
      <c r="F272" s="62"/>
      <c r="G272" s="62"/>
      <c r="H272" s="62"/>
      <c r="I272" s="62"/>
      <c r="J272" s="63"/>
      <c r="K272" s="2"/>
    </row>
    <row r="273" spans="1:11" x14ac:dyDescent="0.25">
      <c r="A273" s="33">
        <v>1</v>
      </c>
      <c r="B273" s="33" t="s">
        <v>266</v>
      </c>
      <c r="C273" s="95" t="s">
        <v>20</v>
      </c>
      <c r="D273" s="34">
        <f>'Bond Estimate Form'!D271</f>
        <v>22126.6</v>
      </c>
      <c r="E273" s="27">
        <v>0</v>
      </c>
      <c r="F273" s="36">
        <f t="shared" ref="F273:F275" si="28">D273*E273</f>
        <v>0</v>
      </c>
      <c r="G273" s="53"/>
      <c r="H273" s="46"/>
      <c r="I273" s="47">
        <f t="shared" ref="I273:I275" si="29">F273*H273</f>
        <v>0</v>
      </c>
      <c r="J273" s="48">
        <f t="shared" ref="J273:J275" si="30">F273-I273</f>
        <v>0</v>
      </c>
      <c r="K273" s="2"/>
    </row>
    <row r="274" spans="1:11" x14ac:dyDescent="0.25">
      <c r="A274" s="33">
        <v>2</v>
      </c>
      <c r="B274" s="33" t="s">
        <v>267</v>
      </c>
      <c r="C274" s="95" t="s">
        <v>20</v>
      </c>
      <c r="D274" s="34">
        <f>'Bond Estimate Form'!D272</f>
        <v>61462.77</v>
      </c>
      <c r="E274" s="27">
        <v>0</v>
      </c>
      <c r="F274" s="36">
        <f t="shared" si="28"/>
        <v>0</v>
      </c>
      <c r="G274" s="55"/>
      <c r="H274" s="46"/>
      <c r="I274" s="47">
        <f t="shared" si="29"/>
        <v>0</v>
      </c>
      <c r="J274" s="48">
        <f t="shared" si="30"/>
        <v>0</v>
      </c>
      <c r="K274" s="2"/>
    </row>
    <row r="275" spans="1:11" x14ac:dyDescent="0.25">
      <c r="A275" s="33">
        <v>3</v>
      </c>
      <c r="B275" s="33" t="s">
        <v>268</v>
      </c>
      <c r="C275" s="95" t="s">
        <v>20</v>
      </c>
      <c r="D275" s="34">
        <f>'Bond Estimate Form'!D273</f>
        <v>122925.53</v>
      </c>
      <c r="E275" s="27">
        <v>0</v>
      </c>
      <c r="F275" s="36">
        <f t="shared" si="28"/>
        <v>0</v>
      </c>
      <c r="G275" s="56"/>
      <c r="H275" s="46"/>
      <c r="I275" s="47">
        <f t="shared" si="29"/>
        <v>0</v>
      </c>
      <c r="J275" s="48">
        <f t="shared" si="30"/>
        <v>0</v>
      </c>
      <c r="K275" s="2"/>
    </row>
    <row r="276" spans="1:11" ht="20.100000000000001" customHeight="1" x14ac:dyDescent="0.25">
      <c r="A276" s="31">
        <v>6.1</v>
      </c>
      <c r="B276" s="61" t="s">
        <v>269</v>
      </c>
      <c r="C276" s="96"/>
      <c r="D276" s="62"/>
      <c r="E276" s="62"/>
      <c r="F276" s="62"/>
      <c r="G276" s="62"/>
      <c r="H276" s="62"/>
      <c r="I276" s="62"/>
      <c r="J276" s="63"/>
      <c r="K276" s="2"/>
    </row>
    <row r="277" spans="1:11" x14ac:dyDescent="0.25">
      <c r="A277" s="33">
        <v>1</v>
      </c>
      <c r="B277" s="33" t="s">
        <v>270</v>
      </c>
      <c r="C277" s="95" t="s">
        <v>20</v>
      </c>
      <c r="D277" s="34">
        <f>'Bond Estimate Form'!D275</f>
        <v>4354.4399999999996</v>
      </c>
      <c r="E277" s="27">
        <v>0</v>
      </c>
      <c r="F277" s="36">
        <f t="shared" ref="F277:F282" si="31">D277*E277</f>
        <v>0</v>
      </c>
      <c r="G277" s="53"/>
      <c r="H277" s="46"/>
      <c r="I277" s="47">
        <f t="shared" ref="I277:I282" si="32">F277*H277</f>
        <v>0</v>
      </c>
      <c r="J277" s="48">
        <f t="shared" ref="J277:J282" si="33">F277-I277</f>
        <v>0</v>
      </c>
      <c r="K277" s="2"/>
    </row>
    <row r="278" spans="1:11" x14ac:dyDescent="0.25">
      <c r="A278" s="33">
        <v>2</v>
      </c>
      <c r="B278" s="33" t="s">
        <v>271</v>
      </c>
      <c r="C278" s="95" t="s">
        <v>20</v>
      </c>
      <c r="D278" s="34">
        <f>'Bond Estimate Form'!D276</f>
        <v>2817.87</v>
      </c>
      <c r="E278" s="27">
        <v>0</v>
      </c>
      <c r="F278" s="36">
        <f t="shared" si="31"/>
        <v>0</v>
      </c>
      <c r="G278" s="55"/>
      <c r="H278" s="46"/>
      <c r="I278" s="47">
        <f t="shared" si="32"/>
        <v>0</v>
      </c>
      <c r="J278" s="48">
        <f t="shared" si="33"/>
        <v>0</v>
      </c>
      <c r="K278" s="2"/>
    </row>
    <row r="279" spans="1:11" x14ac:dyDescent="0.25">
      <c r="A279" s="33">
        <v>3</v>
      </c>
      <c r="B279" s="33" t="s">
        <v>272</v>
      </c>
      <c r="C279" s="95" t="s">
        <v>273</v>
      </c>
      <c r="D279" s="34">
        <f>'Bond Estimate Form'!D277</f>
        <v>11883.89</v>
      </c>
      <c r="E279" s="27">
        <v>0</v>
      </c>
      <c r="F279" s="36">
        <f t="shared" si="31"/>
        <v>0</v>
      </c>
      <c r="G279" s="55"/>
      <c r="H279" s="46"/>
      <c r="I279" s="47">
        <f t="shared" si="32"/>
        <v>0</v>
      </c>
      <c r="J279" s="48">
        <f t="shared" si="33"/>
        <v>0</v>
      </c>
      <c r="K279" s="2"/>
    </row>
    <row r="280" spans="1:11" ht="34.5" x14ac:dyDescent="0.25">
      <c r="A280" s="33">
        <v>4</v>
      </c>
      <c r="B280" s="33" t="s">
        <v>274</v>
      </c>
      <c r="C280" s="95" t="s">
        <v>275</v>
      </c>
      <c r="D280" s="86" t="str">
        <f>'Bond Estimate Form'!D278</f>
        <v>Detailed estimate required.</v>
      </c>
      <c r="E280" s="27">
        <v>0</v>
      </c>
      <c r="F280" s="36">
        <f>E280</f>
        <v>0</v>
      </c>
      <c r="G280" s="55"/>
      <c r="H280" s="46"/>
      <c r="I280" s="47">
        <f t="shared" si="32"/>
        <v>0</v>
      </c>
      <c r="J280" s="48">
        <f t="shared" si="33"/>
        <v>0</v>
      </c>
      <c r="K280" s="2"/>
    </row>
    <row r="281" spans="1:11" ht="34.5" x14ac:dyDescent="0.25">
      <c r="A281" s="33">
        <v>5</v>
      </c>
      <c r="B281" s="33" t="s">
        <v>276</v>
      </c>
      <c r="C281" s="95" t="s">
        <v>20</v>
      </c>
      <c r="D281" s="86" t="str">
        <f>'Bond Estimate Form'!D279</f>
        <v>Detailed estimate required.</v>
      </c>
      <c r="E281" s="35">
        <v>0</v>
      </c>
      <c r="F281" s="36"/>
      <c r="G281" s="55"/>
      <c r="H281" s="46"/>
      <c r="I281" s="47">
        <f t="shared" si="32"/>
        <v>0</v>
      </c>
      <c r="J281" s="48">
        <f t="shared" si="33"/>
        <v>0</v>
      </c>
    </row>
    <row r="282" spans="1:11" x14ac:dyDescent="0.25">
      <c r="A282" s="33">
        <v>6</v>
      </c>
      <c r="B282" s="33" t="s">
        <v>277</v>
      </c>
      <c r="C282" s="95" t="s">
        <v>20</v>
      </c>
      <c r="D282" s="34">
        <f>'Bond Estimate Form'!D280</f>
        <v>147.51</v>
      </c>
      <c r="E282" s="27">
        <v>0</v>
      </c>
      <c r="F282" s="36">
        <f t="shared" si="31"/>
        <v>0</v>
      </c>
      <c r="G282" s="56"/>
      <c r="H282" s="46"/>
      <c r="I282" s="47">
        <f t="shared" si="32"/>
        <v>0</v>
      </c>
      <c r="J282" s="48">
        <f t="shared" si="33"/>
        <v>0</v>
      </c>
      <c r="K282" s="2"/>
    </row>
    <row r="283" spans="1:11" x14ac:dyDescent="0.25">
      <c r="A283" s="2"/>
      <c r="B283" s="2"/>
      <c r="C283" s="98"/>
      <c r="D283" s="2"/>
      <c r="E283" s="2"/>
      <c r="F283" s="2"/>
      <c r="G283" s="2"/>
      <c r="H283" s="2"/>
      <c r="I283" s="2"/>
      <c r="J283" s="2"/>
      <c r="K283" s="2"/>
    </row>
    <row r="284" spans="1:11" x14ac:dyDescent="0.25">
      <c r="A284" s="2"/>
      <c r="B284" s="2"/>
      <c r="C284" s="98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2"/>
      <c r="B285" s="2"/>
      <c r="C285" s="98"/>
      <c r="E285" s="42" t="s">
        <v>278</v>
      </c>
      <c r="F285" s="36">
        <f>SUM(F19:F282)</f>
        <v>0</v>
      </c>
      <c r="G285" s="49"/>
      <c r="H285" s="42" t="s">
        <v>288</v>
      </c>
      <c r="I285" s="36">
        <f>SUM(I19:I282)</f>
        <v>0</v>
      </c>
      <c r="J285" s="36">
        <f>SUM(J19:J282)</f>
        <v>0</v>
      </c>
      <c r="K285" s="2" t="s">
        <v>289</v>
      </c>
    </row>
    <row r="286" spans="1:11" x14ac:dyDescent="0.25">
      <c r="A286" s="2"/>
      <c r="B286" s="2"/>
      <c r="C286" s="98"/>
      <c r="E286" s="42" t="s">
        <v>279</v>
      </c>
      <c r="F286" s="36">
        <f>F285*0.05</f>
        <v>0</v>
      </c>
      <c r="G286" s="49"/>
      <c r="H286" s="50" t="s">
        <v>290</v>
      </c>
      <c r="I286" s="51">
        <f>I285*0.2</f>
        <v>0</v>
      </c>
      <c r="J286" s="36">
        <f>J285*0.05</f>
        <v>0</v>
      </c>
      <c r="K286" s="52" t="s">
        <v>279</v>
      </c>
    </row>
    <row r="287" spans="1:11" x14ac:dyDescent="0.25">
      <c r="A287" s="2"/>
      <c r="B287" s="2"/>
      <c r="C287" s="98"/>
      <c r="E287" s="42" t="s">
        <v>280</v>
      </c>
      <c r="F287" s="36">
        <f>(F285+F286)*0.15</f>
        <v>0</v>
      </c>
      <c r="G287" s="49"/>
      <c r="H287" s="42"/>
      <c r="I287" s="2"/>
      <c r="J287" s="36">
        <f>J285*0.15</f>
        <v>0</v>
      </c>
      <c r="K287" s="2" t="s">
        <v>291</v>
      </c>
    </row>
    <row r="288" spans="1:11" x14ac:dyDescent="0.25">
      <c r="A288" s="2"/>
      <c r="B288" s="2"/>
      <c r="C288" s="98"/>
      <c r="E288" s="42" t="s">
        <v>292</v>
      </c>
      <c r="F288" s="36">
        <f>F286+F287</f>
        <v>0</v>
      </c>
      <c r="G288" s="49"/>
      <c r="H288" s="42" t="s">
        <v>293</v>
      </c>
      <c r="I288" s="49">
        <f>F288-J288</f>
        <v>0</v>
      </c>
      <c r="J288" s="36">
        <f>J286+J287</f>
        <v>0</v>
      </c>
      <c r="K288" s="2" t="s">
        <v>294</v>
      </c>
    </row>
    <row r="289" spans="1:11" x14ac:dyDescent="0.25">
      <c r="A289" s="2"/>
      <c r="B289" s="2"/>
      <c r="C289" s="98"/>
      <c r="E289" s="42" t="s">
        <v>282</v>
      </c>
      <c r="F289" s="36">
        <f>F288+F285</f>
        <v>0</v>
      </c>
      <c r="G289" s="49"/>
      <c r="H289" s="42"/>
      <c r="I289" s="2"/>
      <c r="J289" s="36">
        <f>J285+J288</f>
        <v>0</v>
      </c>
      <c r="K289" s="2" t="s">
        <v>295</v>
      </c>
    </row>
    <row r="290" spans="1:11" x14ac:dyDescent="0.25">
      <c r="A290" s="2"/>
      <c r="B290" s="2"/>
      <c r="C290" s="98"/>
      <c r="D290" s="2"/>
      <c r="E290" s="2"/>
      <c r="F290" s="2"/>
      <c r="G290" s="2"/>
      <c r="H290" s="2"/>
      <c r="I290" s="50" t="s">
        <v>296</v>
      </c>
      <c r="J290" s="51">
        <f>J289+I286</f>
        <v>0</v>
      </c>
      <c r="K290" s="2" t="s">
        <v>297</v>
      </c>
    </row>
    <row r="291" spans="1:11" x14ac:dyDescent="0.25">
      <c r="A291" s="2"/>
      <c r="B291" s="2"/>
      <c r="C291" s="98"/>
      <c r="D291" s="2"/>
      <c r="E291" s="2"/>
      <c r="F291" s="2"/>
      <c r="G291" s="2"/>
      <c r="H291" s="2"/>
      <c r="J291" s="36">
        <f>F289-J290</f>
        <v>0</v>
      </c>
      <c r="K291" s="2" t="s">
        <v>298</v>
      </c>
    </row>
    <row r="292" spans="1:11" x14ac:dyDescent="0.25">
      <c r="A292" s="2"/>
      <c r="B292" s="2"/>
      <c r="C292" s="98"/>
      <c r="D292" s="2"/>
      <c r="E292" s="2"/>
      <c r="F292" s="2"/>
      <c r="G292" s="2"/>
      <c r="H292" s="2"/>
      <c r="I292" s="2"/>
      <c r="J292" s="49">
        <f>F288-J288</f>
        <v>0</v>
      </c>
      <c r="K292" s="2" t="s">
        <v>299</v>
      </c>
    </row>
    <row r="293" spans="1:11" x14ac:dyDescent="0.25">
      <c r="A293" s="2"/>
      <c r="B293" s="2"/>
      <c r="C293" s="98"/>
      <c r="D293" s="2"/>
      <c r="E293" s="2"/>
      <c r="F293" s="2"/>
      <c r="G293" s="2"/>
      <c r="H293" s="2"/>
      <c r="I293" s="50" t="s">
        <v>300</v>
      </c>
      <c r="J293" s="51">
        <f>(F289-J290)+I288</f>
        <v>0</v>
      </c>
      <c r="K293" s="2"/>
    </row>
    <row r="294" spans="1:11" x14ac:dyDescent="0.25">
      <c r="A294" s="2"/>
      <c r="B294" s="2"/>
      <c r="C294" s="98"/>
      <c r="D294" s="2"/>
      <c r="E294" s="2"/>
      <c r="F294" s="2"/>
      <c r="G294" s="2"/>
      <c r="H294" s="2"/>
      <c r="I294" s="2"/>
      <c r="J294" s="2"/>
      <c r="K294" s="2"/>
    </row>
    <row r="295" spans="1:11" x14ac:dyDescent="0.25">
      <c r="A295" s="2"/>
      <c r="B295" s="2"/>
      <c r="C295" s="98"/>
      <c r="D295" s="2"/>
      <c r="E295" s="2"/>
      <c r="F295" s="2"/>
      <c r="G295" s="2"/>
      <c r="H295" s="2"/>
      <c r="I295" s="2"/>
      <c r="J295" s="2"/>
      <c r="K295" s="2"/>
    </row>
    <row r="296" spans="1:11" x14ac:dyDescent="0.25">
      <c r="A296" s="2"/>
      <c r="B296" s="2"/>
      <c r="C296" s="98"/>
      <c r="D296" s="2"/>
      <c r="E296" s="2"/>
      <c r="F296" s="2"/>
      <c r="G296" s="2"/>
      <c r="H296" s="2"/>
      <c r="I296" s="2"/>
      <c r="J296" s="2"/>
      <c r="K296" s="2"/>
    </row>
    <row r="297" spans="1:11" x14ac:dyDescent="0.25">
      <c r="A297" s="2"/>
      <c r="B297" s="2"/>
      <c r="C297" s="98"/>
      <c r="D297" s="2"/>
      <c r="E297" s="2"/>
      <c r="F297" s="2"/>
      <c r="G297" s="2"/>
      <c r="H297" s="2"/>
      <c r="I297" s="2"/>
      <c r="J297" s="2"/>
      <c r="K297" s="2"/>
    </row>
    <row r="298" spans="1:11" x14ac:dyDescent="0.25">
      <c r="A298" s="2"/>
      <c r="B298" s="2"/>
      <c r="C298" s="98"/>
      <c r="D298" s="2"/>
      <c r="E298" s="2"/>
      <c r="F298" s="2"/>
      <c r="G298" s="2"/>
      <c r="H298" s="2"/>
      <c r="I298" s="2"/>
      <c r="J298" s="2"/>
      <c r="K298" s="2"/>
    </row>
    <row r="299" spans="1:11" x14ac:dyDescent="0.25">
      <c r="A299" s="2"/>
      <c r="B299" s="2"/>
      <c r="C299" s="98"/>
      <c r="D299" s="2"/>
      <c r="E299" s="2"/>
      <c r="F299" s="2"/>
      <c r="G299" s="2"/>
      <c r="H299" s="2"/>
      <c r="I299" s="2"/>
      <c r="J299" s="2"/>
      <c r="K299" s="2"/>
    </row>
    <row r="300" spans="1:11" x14ac:dyDescent="0.25">
      <c r="A300" s="2"/>
      <c r="B300" s="2"/>
      <c r="C300" s="98"/>
      <c r="D300" s="2"/>
      <c r="E300" s="2"/>
      <c r="F300" s="2"/>
      <c r="G300" s="2"/>
      <c r="H300" s="2"/>
      <c r="I300" s="2"/>
      <c r="J300" s="2"/>
      <c r="K300" s="2"/>
    </row>
  </sheetData>
  <protectedRanges>
    <protectedRange algorithmName="SHA-512" hashValue="uPZnQTtTlEgFflUIHmfWhOzoonBaVPvI6Cfvdox5avve0mC3PqkWOWOklh12MKxd1m0/oKwAvWH+p5KT/vCY7g==" saltValue="quU4ndy+8e77W7eHx8FicQ==" spinCount="100000" sqref="I1:L43 H1:H18 I269:L294 A272:G295 I261:L267 I253:L259 I245:L251 I237:L243 I229:L235 I219:L227 A219:G219 A218:L218 I209:L217 A208:L208 I199:L207 A198:L198 I189:L197 A188:L188 I179:L187 A178:L178 I174:L177 A173:L173 I160:L172 A158:L159 I141:L157 A140:L140 I131:L139 A130:L130 I119:L129 A118:L118 I63:L117 A62:L62 A55:H55 I45:L61 A44:L44 A1:G43 A45:G54 A56:G61 A63:G117 A119:G129 A160:G172 A174:G177 A179:G187 A189:G197 A199:G207 A209:G217 F269:G271 F268:L268 F261:G267 F260:L260 F253:G259 F252:L252 F245:G251 F244:L244 F237:G243 F236:L236 F229:G235 F228:L228 F220:G227 A220:E271 A131:G139 A141:G157" name="City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4B9F-07DD-4205-9946-7DE7585657FD}">
  <dimension ref="A1:O315"/>
  <sheetViews>
    <sheetView topLeftCell="A281" zoomScaleNormal="100" workbookViewId="0">
      <selection activeCell="I9" sqref="I9"/>
    </sheetView>
  </sheetViews>
  <sheetFormatPr defaultColWidth="9.140625" defaultRowHeight="15" x14ac:dyDescent="0.25"/>
  <cols>
    <col min="1" max="1" width="6.42578125" customWidth="1"/>
    <col min="2" max="2" width="46.28515625" bestFit="1" customWidth="1"/>
    <col min="3" max="3" width="4.5703125" bestFit="1" customWidth="1"/>
    <col min="4" max="4" width="12.5703125" customWidth="1"/>
    <col min="6" max="6" width="23.7109375" customWidth="1"/>
    <col min="7" max="7" width="6.7109375" customWidth="1"/>
    <col min="8" max="8" width="11.42578125" customWidth="1"/>
    <col min="9" max="9" width="23.42578125" customWidth="1"/>
    <col min="10" max="10" width="22.28515625" customWidth="1"/>
    <col min="11" max="11" width="5.7109375" customWidth="1"/>
    <col min="12" max="12" width="11.42578125" customWidth="1"/>
    <col min="13" max="13" width="23.42578125" customWidth="1"/>
    <col min="14" max="14" width="22.28515625" customWidth="1"/>
  </cols>
  <sheetData>
    <row r="1" spans="1:14" x14ac:dyDescent="0.25">
      <c r="A1" s="103" t="s">
        <v>0</v>
      </c>
      <c r="B1" s="103"/>
      <c r="C1" s="103"/>
      <c r="D1" s="103"/>
      <c r="E1" s="103"/>
      <c r="F1" s="103"/>
      <c r="G1" s="1"/>
    </row>
    <row r="2" spans="1:14" x14ac:dyDescent="0.25">
      <c r="A2" s="103" t="s">
        <v>1</v>
      </c>
      <c r="B2" s="103"/>
      <c r="C2" s="103"/>
      <c r="D2" s="103"/>
      <c r="E2" s="103"/>
      <c r="F2" s="103"/>
      <c r="G2" s="1"/>
    </row>
    <row r="3" spans="1:14" x14ac:dyDescent="0.25">
      <c r="A3" s="104" t="s">
        <v>2</v>
      </c>
      <c r="B3" s="104"/>
      <c r="C3" s="104"/>
      <c r="D3" s="104"/>
      <c r="E3" s="104"/>
      <c r="F3" s="104"/>
      <c r="G3" s="3"/>
      <c r="H3" s="4"/>
      <c r="I3" s="4"/>
      <c r="J3" s="4"/>
      <c r="K3" s="4"/>
      <c r="L3" s="4"/>
      <c r="M3" s="4"/>
      <c r="N3" s="4"/>
    </row>
    <row r="4" spans="1:14" x14ac:dyDescent="0.25">
      <c r="A4" s="105"/>
      <c r="B4" s="105"/>
      <c r="C4" s="105"/>
      <c r="D4" s="105"/>
      <c r="E4" s="105"/>
      <c r="F4" s="105"/>
      <c r="G4" s="5"/>
      <c r="H4" s="99"/>
      <c r="I4" s="99"/>
      <c r="J4" s="99"/>
      <c r="K4" s="6"/>
      <c r="L4" s="99"/>
      <c r="M4" s="99"/>
      <c r="N4" s="99"/>
    </row>
    <row r="5" spans="1:14" x14ac:dyDescent="0.25">
      <c r="A5" s="7" t="s">
        <v>3</v>
      </c>
      <c r="B5" s="10"/>
      <c r="C5" s="9"/>
      <c r="D5" s="10"/>
      <c r="E5" s="11" t="s">
        <v>4</v>
      </c>
      <c r="F5" s="12"/>
      <c r="G5" s="43"/>
      <c r="H5" s="6"/>
      <c r="I5" s="6"/>
      <c r="J5" s="6"/>
      <c r="K5" s="6"/>
      <c r="L5" s="6"/>
      <c r="M5" s="6"/>
      <c r="N5" s="6"/>
    </row>
    <row r="6" spans="1:14" x14ac:dyDescent="0.25">
      <c r="A6" s="7"/>
      <c r="B6" s="10"/>
      <c r="C6" s="13"/>
      <c r="D6" s="10"/>
      <c r="E6" s="10"/>
      <c r="F6" s="13"/>
      <c r="G6" s="13"/>
      <c r="H6" s="6"/>
      <c r="I6" s="6"/>
      <c r="J6" s="6"/>
      <c r="K6" s="6"/>
      <c r="L6" s="6"/>
      <c r="M6" s="6"/>
      <c r="N6" s="6"/>
    </row>
    <row r="7" spans="1:14" x14ac:dyDescent="0.25">
      <c r="A7" s="7" t="s">
        <v>5</v>
      </c>
      <c r="B7" s="10"/>
      <c r="C7" s="9"/>
      <c r="D7" s="10"/>
      <c r="E7" s="11" t="s">
        <v>6</v>
      </c>
      <c r="F7" s="9"/>
      <c r="G7" s="13"/>
      <c r="H7" s="6"/>
      <c r="I7" s="6"/>
      <c r="J7" s="6"/>
      <c r="K7" s="6"/>
      <c r="L7" s="6"/>
      <c r="M7" s="6"/>
      <c r="N7" s="6"/>
    </row>
    <row r="8" spans="1:14" x14ac:dyDescent="0.25">
      <c r="A8" s="7"/>
      <c r="B8" s="10"/>
      <c r="C8" s="13"/>
      <c r="D8" s="10"/>
      <c r="E8" s="11"/>
      <c r="F8" s="13"/>
      <c r="G8" s="13"/>
      <c r="H8" s="6"/>
      <c r="I8" s="6"/>
      <c r="J8" s="6"/>
      <c r="K8" s="6"/>
      <c r="L8" s="6"/>
      <c r="M8" s="6"/>
      <c r="N8" s="6"/>
    </row>
    <row r="9" spans="1:14" x14ac:dyDescent="0.25">
      <c r="A9" s="14"/>
      <c r="B9" s="15"/>
      <c r="C9" s="15"/>
      <c r="D9" s="15"/>
      <c r="E9" s="16"/>
      <c r="F9" s="17"/>
      <c r="G9" s="10"/>
      <c r="H9" s="6"/>
      <c r="I9" s="6"/>
      <c r="J9" s="6"/>
      <c r="K9" s="6"/>
      <c r="L9" s="6"/>
      <c r="M9" s="6"/>
      <c r="N9" s="6"/>
    </row>
    <row r="10" spans="1:14" x14ac:dyDescent="0.25">
      <c r="A10" s="18" t="s">
        <v>7</v>
      </c>
      <c r="B10" s="10"/>
      <c r="C10" s="19" t="s">
        <v>8</v>
      </c>
      <c r="D10" s="19"/>
      <c r="E10" s="19"/>
      <c r="F10" s="20"/>
      <c r="G10" s="19"/>
      <c r="H10" s="6"/>
      <c r="I10" s="6"/>
      <c r="J10" s="6"/>
      <c r="K10" s="6"/>
      <c r="L10" s="6"/>
      <c r="M10" s="6"/>
      <c r="N10" s="6"/>
    </row>
    <row r="11" spans="1:14" x14ac:dyDescent="0.25">
      <c r="A11" s="21"/>
      <c r="B11" s="10"/>
      <c r="C11" s="10"/>
      <c r="D11" s="10"/>
      <c r="E11" s="11"/>
      <c r="F11" s="22"/>
      <c r="G11" s="10"/>
      <c r="H11" s="6"/>
      <c r="I11" s="6"/>
      <c r="J11" s="6"/>
      <c r="K11" s="6"/>
      <c r="L11" s="6"/>
      <c r="M11" s="6"/>
      <c r="N11" s="6"/>
    </row>
    <row r="12" spans="1:14" x14ac:dyDescent="0.25">
      <c r="A12" s="18" t="s">
        <v>9</v>
      </c>
      <c r="B12" s="23" t="s">
        <v>10</v>
      </c>
      <c r="C12" s="5"/>
      <c r="D12" s="24" t="s">
        <v>4</v>
      </c>
      <c r="E12" s="23" t="s">
        <v>11</v>
      </c>
      <c r="F12" s="25"/>
      <c r="G12" s="5"/>
      <c r="H12" s="6"/>
      <c r="I12" s="6"/>
      <c r="J12" s="6"/>
      <c r="K12" s="6"/>
      <c r="L12" s="6"/>
      <c r="M12" s="6"/>
      <c r="N12" s="6"/>
    </row>
    <row r="13" spans="1:14" x14ac:dyDescent="0.25">
      <c r="A13" s="100" t="s">
        <v>12</v>
      </c>
      <c r="B13" s="101"/>
      <c r="C13" s="101"/>
      <c r="D13" s="101"/>
      <c r="E13" s="101"/>
      <c r="F13" s="102"/>
      <c r="G13" s="26"/>
      <c r="H13" s="6"/>
      <c r="I13" s="6"/>
      <c r="J13" s="6"/>
      <c r="K13" s="6"/>
      <c r="L13" s="6"/>
      <c r="M13" s="6"/>
      <c r="N13" s="6"/>
    </row>
    <row r="14" spans="1:14" x14ac:dyDescent="0.25">
      <c r="A14" s="100"/>
      <c r="B14" s="101"/>
      <c r="C14" s="101"/>
      <c r="D14" s="101"/>
      <c r="E14" s="101"/>
      <c r="F14" s="102"/>
      <c r="G14" s="26"/>
      <c r="H14" s="6"/>
      <c r="I14" s="6"/>
      <c r="J14" s="6"/>
      <c r="K14" s="6"/>
      <c r="L14" s="6"/>
      <c r="M14" s="6"/>
      <c r="N14" s="6"/>
    </row>
    <row r="15" spans="1:14" x14ac:dyDescent="0.25">
      <c r="A15" s="26"/>
      <c r="B15" s="26"/>
      <c r="C15" s="26"/>
      <c r="D15" s="26"/>
      <c r="E15" s="73" t="s">
        <v>283</v>
      </c>
      <c r="F15" s="73"/>
      <c r="G15" s="80"/>
      <c r="H15" s="33" t="s">
        <v>301</v>
      </c>
      <c r="I15" s="33"/>
      <c r="J15" s="33"/>
      <c r="K15" s="83"/>
      <c r="L15" s="33" t="s">
        <v>302</v>
      </c>
      <c r="M15" s="33"/>
      <c r="N15" s="33"/>
    </row>
    <row r="16" spans="1:14" ht="22.5" x14ac:dyDescent="0.25">
      <c r="A16" s="26"/>
      <c r="B16" s="26"/>
      <c r="C16" s="26"/>
      <c r="D16" s="26"/>
      <c r="E16" s="73"/>
      <c r="F16" s="73"/>
      <c r="G16" s="81"/>
      <c r="H16" s="45" t="s">
        <v>285</v>
      </c>
      <c r="I16" s="45" t="s">
        <v>286</v>
      </c>
      <c r="J16" s="45" t="s">
        <v>287</v>
      </c>
      <c r="K16" s="84"/>
      <c r="L16" s="45" t="s">
        <v>285</v>
      </c>
      <c r="M16" s="45" t="s">
        <v>286</v>
      </c>
      <c r="N16" s="45" t="s">
        <v>287</v>
      </c>
    </row>
    <row r="17" spans="1:14" x14ac:dyDescent="0.25">
      <c r="A17" s="27" t="s">
        <v>13</v>
      </c>
      <c r="B17" s="28" t="s">
        <v>14</v>
      </c>
      <c r="C17" s="29" t="s">
        <v>15</v>
      </c>
      <c r="D17" s="30" t="s">
        <v>312</v>
      </c>
      <c r="E17" s="28" t="s">
        <v>16</v>
      </c>
      <c r="F17" s="28" t="s">
        <v>17</v>
      </c>
      <c r="G17" s="82"/>
      <c r="H17" s="28"/>
      <c r="I17" s="28"/>
      <c r="J17" s="28"/>
      <c r="K17" s="85"/>
      <c r="L17" s="28"/>
      <c r="M17" s="28"/>
      <c r="N17" s="28"/>
    </row>
    <row r="18" spans="1:14" ht="20.100000000000001" customHeight="1" x14ac:dyDescent="0.25">
      <c r="A18" s="31">
        <v>1.1000000000000001</v>
      </c>
      <c r="B18" s="61" t="s">
        <v>18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A19" s="33">
        <v>1</v>
      </c>
      <c r="B19" s="33" t="s">
        <v>19</v>
      </c>
      <c r="C19" s="29" t="s">
        <v>20</v>
      </c>
      <c r="D19" s="34">
        <f>'Bond Estimate Form'!D17</f>
        <v>3389.56</v>
      </c>
      <c r="E19" s="27">
        <v>0</v>
      </c>
      <c r="F19" s="36">
        <f>D19*E19</f>
        <v>0</v>
      </c>
      <c r="G19" s="53"/>
      <c r="H19" s="54">
        <f>'[1]Bond Reduction 1'!H19</f>
        <v>0</v>
      </c>
      <c r="I19" s="47">
        <f t="shared" ref="I19:I43" si="0">F19*H19</f>
        <v>0</v>
      </c>
      <c r="J19" s="48">
        <f t="shared" ref="J19:J43" si="1">F19-I19</f>
        <v>0</v>
      </c>
      <c r="K19" s="74"/>
      <c r="L19" s="46"/>
      <c r="M19" s="47">
        <f t="shared" ref="M19:M82" si="2">F19*L19</f>
        <v>0</v>
      </c>
      <c r="N19" s="48">
        <f>J19-M19</f>
        <v>0</v>
      </c>
    </row>
    <row r="20" spans="1:14" x14ac:dyDescent="0.25">
      <c r="A20" s="33">
        <v>2</v>
      </c>
      <c r="B20" s="33" t="s">
        <v>21</v>
      </c>
      <c r="C20" s="29" t="s">
        <v>22</v>
      </c>
      <c r="D20" s="34">
        <f>'Bond Estimate Form'!D18</f>
        <v>5.98</v>
      </c>
      <c r="E20" s="27">
        <v>0</v>
      </c>
      <c r="F20" s="36">
        <f t="shared" ref="F20:F43" si="3">D20*E20</f>
        <v>0</v>
      </c>
      <c r="G20" s="55"/>
      <c r="H20" s="54">
        <f>'[1]Bond Reduction 1'!H20</f>
        <v>0</v>
      </c>
      <c r="I20" s="47">
        <f t="shared" si="0"/>
        <v>0</v>
      </c>
      <c r="J20" s="48">
        <f t="shared" si="1"/>
        <v>0</v>
      </c>
      <c r="K20" s="75"/>
      <c r="L20" s="46"/>
      <c r="M20" s="47">
        <f t="shared" si="2"/>
        <v>0</v>
      </c>
      <c r="N20" s="48">
        <f>J20-M20</f>
        <v>0</v>
      </c>
    </row>
    <row r="21" spans="1:14" x14ac:dyDescent="0.25">
      <c r="A21" s="33">
        <v>3</v>
      </c>
      <c r="B21" s="33" t="s">
        <v>23</v>
      </c>
      <c r="C21" s="33" t="s">
        <v>22</v>
      </c>
      <c r="D21" s="34">
        <f>'Bond Estimate Form'!D19</f>
        <v>22.04</v>
      </c>
      <c r="E21" s="27">
        <v>0</v>
      </c>
      <c r="F21" s="36">
        <f t="shared" si="3"/>
        <v>0</v>
      </c>
      <c r="G21" s="55"/>
      <c r="H21" s="54">
        <f>'[1]Bond Reduction 1'!H21</f>
        <v>0</v>
      </c>
      <c r="I21" s="47">
        <f t="shared" si="0"/>
        <v>0</v>
      </c>
      <c r="J21" s="48">
        <f t="shared" si="1"/>
        <v>0</v>
      </c>
      <c r="K21" s="75"/>
      <c r="L21" s="46"/>
      <c r="M21" s="47">
        <f t="shared" si="2"/>
        <v>0</v>
      </c>
      <c r="N21" s="48">
        <f t="shared" ref="N21:N43" si="4">J21-M21</f>
        <v>0</v>
      </c>
    </row>
    <row r="22" spans="1:14" x14ac:dyDescent="0.25">
      <c r="A22" s="33">
        <v>4</v>
      </c>
      <c r="B22" s="33" t="s">
        <v>24</v>
      </c>
      <c r="C22" s="33" t="s">
        <v>22</v>
      </c>
      <c r="D22" s="34">
        <f>'Bond Estimate Form'!D20</f>
        <v>15.42</v>
      </c>
      <c r="E22" s="27">
        <v>0</v>
      </c>
      <c r="F22" s="36">
        <f t="shared" si="3"/>
        <v>0</v>
      </c>
      <c r="G22" s="55"/>
      <c r="H22" s="54">
        <f>'[1]Bond Reduction 1'!H22</f>
        <v>0</v>
      </c>
      <c r="I22" s="47">
        <f t="shared" si="0"/>
        <v>0</v>
      </c>
      <c r="J22" s="48">
        <f t="shared" si="1"/>
        <v>0</v>
      </c>
      <c r="K22" s="75"/>
      <c r="L22" s="46"/>
      <c r="M22" s="47">
        <f t="shared" si="2"/>
        <v>0</v>
      </c>
      <c r="N22" s="48">
        <f t="shared" si="4"/>
        <v>0</v>
      </c>
    </row>
    <row r="23" spans="1:14" x14ac:dyDescent="0.25">
      <c r="A23" s="33">
        <v>5</v>
      </c>
      <c r="B23" s="33" t="s">
        <v>25</v>
      </c>
      <c r="C23" s="33" t="s">
        <v>20</v>
      </c>
      <c r="D23" s="34">
        <f>'Bond Estimate Form'!D21</f>
        <v>546.5</v>
      </c>
      <c r="E23" s="27">
        <v>0</v>
      </c>
      <c r="F23" s="36">
        <f t="shared" si="3"/>
        <v>0</v>
      </c>
      <c r="G23" s="55"/>
      <c r="H23" s="54">
        <f>'[1]Bond Reduction 1'!H23</f>
        <v>0</v>
      </c>
      <c r="I23" s="47">
        <f t="shared" si="0"/>
        <v>0</v>
      </c>
      <c r="J23" s="48">
        <f t="shared" si="1"/>
        <v>0</v>
      </c>
      <c r="K23" s="75"/>
      <c r="L23" s="46"/>
      <c r="M23" s="47">
        <f t="shared" si="2"/>
        <v>0</v>
      </c>
      <c r="N23" s="48">
        <f t="shared" si="4"/>
        <v>0</v>
      </c>
    </row>
    <row r="24" spans="1:14" x14ac:dyDescent="0.25">
      <c r="A24" s="33">
        <v>6</v>
      </c>
      <c r="B24" s="33" t="s">
        <v>26</v>
      </c>
      <c r="C24" s="33" t="s">
        <v>20</v>
      </c>
      <c r="D24" s="34">
        <f>'Bond Estimate Form'!D22</f>
        <v>435.44</v>
      </c>
      <c r="E24" s="27">
        <v>0</v>
      </c>
      <c r="F24" s="36">
        <f t="shared" si="3"/>
        <v>0</v>
      </c>
      <c r="G24" s="55"/>
      <c r="H24" s="54">
        <f>'[1]Bond Reduction 1'!H24</f>
        <v>0</v>
      </c>
      <c r="I24" s="47">
        <f t="shared" si="0"/>
        <v>0</v>
      </c>
      <c r="J24" s="48">
        <f t="shared" si="1"/>
        <v>0</v>
      </c>
      <c r="K24" s="75"/>
      <c r="L24" s="46"/>
      <c r="M24" s="47">
        <f t="shared" si="2"/>
        <v>0</v>
      </c>
      <c r="N24" s="48">
        <f t="shared" si="4"/>
        <v>0</v>
      </c>
    </row>
    <row r="25" spans="1:14" x14ac:dyDescent="0.25">
      <c r="A25" s="33">
        <v>7</v>
      </c>
      <c r="B25" s="33" t="s">
        <v>27</v>
      </c>
      <c r="C25" s="33" t="s">
        <v>20</v>
      </c>
      <c r="D25" s="34">
        <f>'Bond Estimate Form'!D23</f>
        <v>274.70999999999998</v>
      </c>
      <c r="E25" s="27">
        <v>0</v>
      </c>
      <c r="F25" s="36">
        <f t="shared" si="3"/>
        <v>0</v>
      </c>
      <c r="G25" s="55"/>
      <c r="H25" s="54">
        <f>'[1]Bond Reduction 1'!H25</f>
        <v>0</v>
      </c>
      <c r="I25" s="47">
        <f t="shared" si="0"/>
        <v>0</v>
      </c>
      <c r="J25" s="48">
        <f t="shared" si="1"/>
        <v>0</v>
      </c>
      <c r="K25" s="75"/>
      <c r="L25" s="46"/>
      <c r="M25" s="47">
        <f t="shared" si="2"/>
        <v>0</v>
      </c>
      <c r="N25" s="48">
        <f t="shared" si="4"/>
        <v>0</v>
      </c>
    </row>
    <row r="26" spans="1:14" x14ac:dyDescent="0.25">
      <c r="A26" s="33">
        <v>8</v>
      </c>
      <c r="B26" s="33" t="s">
        <v>28</v>
      </c>
      <c r="C26" s="33" t="s">
        <v>29</v>
      </c>
      <c r="D26" s="34">
        <f>'Bond Estimate Form'!D24</f>
        <v>23.22</v>
      </c>
      <c r="E26" s="27">
        <v>0</v>
      </c>
      <c r="F26" s="36">
        <f t="shared" si="3"/>
        <v>0</v>
      </c>
      <c r="G26" s="55"/>
      <c r="H26" s="54">
        <f>'[1]Bond Reduction 1'!H26</f>
        <v>0</v>
      </c>
      <c r="I26" s="47">
        <f t="shared" si="0"/>
        <v>0</v>
      </c>
      <c r="J26" s="48">
        <f t="shared" si="1"/>
        <v>0</v>
      </c>
      <c r="K26" s="75"/>
      <c r="L26" s="46"/>
      <c r="M26" s="47">
        <f t="shared" si="2"/>
        <v>0</v>
      </c>
      <c r="N26" s="48">
        <f t="shared" si="4"/>
        <v>0</v>
      </c>
    </row>
    <row r="27" spans="1:14" x14ac:dyDescent="0.25">
      <c r="A27" s="33">
        <v>9</v>
      </c>
      <c r="B27" s="33" t="s">
        <v>30</v>
      </c>
      <c r="C27" s="33" t="s">
        <v>20</v>
      </c>
      <c r="D27" s="34">
        <f>'Bond Estimate Form'!D25</f>
        <v>6554.94</v>
      </c>
      <c r="E27" s="27">
        <v>0</v>
      </c>
      <c r="F27" s="36">
        <f t="shared" si="3"/>
        <v>0</v>
      </c>
      <c r="G27" s="55"/>
      <c r="H27" s="54">
        <f>'[1]Bond Reduction 1'!H27</f>
        <v>0</v>
      </c>
      <c r="I27" s="47">
        <f t="shared" si="0"/>
        <v>0</v>
      </c>
      <c r="J27" s="48">
        <f t="shared" si="1"/>
        <v>0</v>
      </c>
      <c r="K27" s="75"/>
      <c r="L27" s="46"/>
      <c r="M27" s="47">
        <f t="shared" si="2"/>
        <v>0</v>
      </c>
      <c r="N27" s="48">
        <f t="shared" si="4"/>
        <v>0</v>
      </c>
    </row>
    <row r="28" spans="1:14" x14ac:dyDescent="0.25">
      <c r="A28" s="33">
        <v>10</v>
      </c>
      <c r="B28" s="33" t="s">
        <v>31</v>
      </c>
      <c r="C28" s="33" t="s">
        <v>32</v>
      </c>
      <c r="D28" s="34">
        <f>'Bond Estimate Form'!D26</f>
        <v>25.51</v>
      </c>
      <c r="E28" s="27">
        <v>0</v>
      </c>
      <c r="F28" s="36">
        <f t="shared" si="3"/>
        <v>0</v>
      </c>
      <c r="G28" s="55"/>
      <c r="H28" s="54">
        <f>'[1]Bond Reduction 1'!H28</f>
        <v>0</v>
      </c>
      <c r="I28" s="47">
        <f t="shared" si="0"/>
        <v>0</v>
      </c>
      <c r="J28" s="48">
        <f t="shared" si="1"/>
        <v>0</v>
      </c>
      <c r="K28" s="75"/>
      <c r="L28" s="46"/>
      <c r="M28" s="47">
        <f t="shared" si="2"/>
        <v>0</v>
      </c>
      <c r="N28" s="48">
        <f t="shared" si="4"/>
        <v>0</v>
      </c>
    </row>
    <row r="29" spans="1:14" x14ac:dyDescent="0.25">
      <c r="A29" s="33">
        <v>11</v>
      </c>
      <c r="B29" s="33" t="s">
        <v>33</v>
      </c>
      <c r="C29" s="33" t="s">
        <v>29</v>
      </c>
      <c r="D29" s="34">
        <f>'Bond Estimate Form'!D27</f>
        <v>137.13999999999999</v>
      </c>
      <c r="E29" s="27">
        <v>0</v>
      </c>
      <c r="F29" s="36">
        <f t="shared" si="3"/>
        <v>0</v>
      </c>
      <c r="G29" s="55"/>
      <c r="H29" s="54">
        <f>'[1]Bond Reduction 1'!H29</f>
        <v>0</v>
      </c>
      <c r="I29" s="47">
        <f t="shared" si="0"/>
        <v>0</v>
      </c>
      <c r="J29" s="48">
        <f t="shared" si="1"/>
        <v>0</v>
      </c>
      <c r="K29" s="75"/>
      <c r="L29" s="46"/>
      <c r="M29" s="47">
        <f t="shared" si="2"/>
        <v>0</v>
      </c>
      <c r="N29" s="48">
        <f t="shared" si="4"/>
        <v>0</v>
      </c>
    </row>
    <row r="30" spans="1:14" x14ac:dyDescent="0.25">
      <c r="A30" s="33">
        <v>12</v>
      </c>
      <c r="B30" s="33" t="s">
        <v>34</v>
      </c>
      <c r="C30" s="33" t="s">
        <v>22</v>
      </c>
      <c r="D30" s="34">
        <f>'Bond Estimate Form'!D28</f>
        <v>18.170000000000002</v>
      </c>
      <c r="E30" s="27">
        <v>0</v>
      </c>
      <c r="F30" s="36">
        <f t="shared" si="3"/>
        <v>0</v>
      </c>
      <c r="G30" s="55"/>
      <c r="H30" s="54">
        <f>'[1]Bond Reduction 1'!H30</f>
        <v>0</v>
      </c>
      <c r="I30" s="47">
        <f t="shared" si="0"/>
        <v>0</v>
      </c>
      <c r="J30" s="48">
        <f t="shared" si="1"/>
        <v>0</v>
      </c>
      <c r="K30" s="75"/>
      <c r="L30" s="46"/>
      <c r="M30" s="47">
        <f t="shared" si="2"/>
        <v>0</v>
      </c>
      <c r="N30" s="48">
        <f t="shared" si="4"/>
        <v>0</v>
      </c>
    </row>
    <row r="31" spans="1:14" ht="25.7" customHeight="1" x14ac:dyDescent="0.25">
      <c r="A31" s="33">
        <v>13</v>
      </c>
      <c r="B31" s="33" t="s">
        <v>35</v>
      </c>
      <c r="C31" s="33" t="s">
        <v>36</v>
      </c>
      <c r="D31" s="34">
        <f>'Bond Estimate Form'!D29</f>
        <v>0.17</v>
      </c>
      <c r="E31" s="27">
        <v>0</v>
      </c>
      <c r="F31" s="36">
        <f t="shared" si="3"/>
        <v>0</v>
      </c>
      <c r="G31" s="55"/>
      <c r="H31" s="54">
        <f>'[1]Bond Reduction 1'!H31</f>
        <v>0</v>
      </c>
      <c r="I31" s="47">
        <f t="shared" si="0"/>
        <v>0</v>
      </c>
      <c r="J31" s="48">
        <f t="shared" si="1"/>
        <v>0</v>
      </c>
      <c r="K31" s="75"/>
      <c r="L31" s="46"/>
      <c r="M31" s="47">
        <f t="shared" si="2"/>
        <v>0</v>
      </c>
      <c r="N31" s="48">
        <f t="shared" si="4"/>
        <v>0</v>
      </c>
    </row>
    <row r="32" spans="1:14" ht="25.7" customHeight="1" x14ac:dyDescent="0.25">
      <c r="A32" s="33">
        <v>14</v>
      </c>
      <c r="B32" s="33" t="s">
        <v>37</v>
      </c>
      <c r="C32" s="33" t="s">
        <v>36</v>
      </c>
      <c r="D32" s="34">
        <f>'Bond Estimate Form'!D30</f>
        <v>0.26</v>
      </c>
      <c r="E32" s="27">
        <v>0</v>
      </c>
      <c r="F32" s="36">
        <f t="shared" si="3"/>
        <v>0</v>
      </c>
      <c r="G32" s="55"/>
      <c r="H32" s="54">
        <f>'[1]Bond Reduction 1'!H32</f>
        <v>0</v>
      </c>
      <c r="I32" s="47">
        <f t="shared" si="0"/>
        <v>0</v>
      </c>
      <c r="J32" s="48">
        <f t="shared" si="1"/>
        <v>0</v>
      </c>
      <c r="K32" s="75"/>
      <c r="L32" s="46"/>
      <c r="M32" s="47">
        <f t="shared" si="2"/>
        <v>0</v>
      </c>
      <c r="N32" s="48">
        <f t="shared" si="4"/>
        <v>0</v>
      </c>
    </row>
    <row r="33" spans="1:14" ht="25.7" customHeight="1" x14ac:dyDescent="0.25">
      <c r="A33" s="33">
        <v>15</v>
      </c>
      <c r="B33" s="33" t="s">
        <v>38</v>
      </c>
      <c r="C33" s="33" t="s">
        <v>39</v>
      </c>
      <c r="D33" s="34">
        <f>'Bond Estimate Form'!D31</f>
        <v>614.78</v>
      </c>
      <c r="E33" s="27">
        <v>0</v>
      </c>
      <c r="F33" s="36">
        <f t="shared" si="3"/>
        <v>0</v>
      </c>
      <c r="G33" s="55"/>
      <c r="H33" s="54">
        <f>'[1]Bond Reduction 1'!H33</f>
        <v>0</v>
      </c>
      <c r="I33" s="47">
        <f t="shared" si="0"/>
        <v>0</v>
      </c>
      <c r="J33" s="48">
        <f t="shared" si="1"/>
        <v>0</v>
      </c>
      <c r="K33" s="75"/>
      <c r="L33" s="46"/>
      <c r="M33" s="47">
        <f t="shared" si="2"/>
        <v>0</v>
      </c>
      <c r="N33" s="48">
        <f t="shared" si="4"/>
        <v>0</v>
      </c>
    </row>
    <row r="34" spans="1:14" ht="25.7" customHeight="1" x14ac:dyDescent="0.25">
      <c r="A34" s="33">
        <v>16</v>
      </c>
      <c r="B34" s="33" t="s">
        <v>40</v>
      </c>
      <c r="C34" s="33" t="s">
        <v>39</v>
      </c>
      <c r="D34" s="34">
        <f>'Bond Estimate Form'!D32</f>
        <v>609.41999999999996</v>
      </c>
      <c r="E34" s="27">
        <v>0</v>
      </c>
      <c r="F34" s="36">
        <f t="shared" si="3"/>
        <v>0</v>
      </c>
      <c r="G34" s="55"/>
      <c r="H34" s="54">
        <f>'[1]Bond Reduction 1'!H34</f>
        <v>0</v>
      </c>
      <c r="I34" s="47">
        <f t="shared" si="0"/>
        <v>0</v>
      </c>
      <c r="J34" s="48">
        <f t="shared" si="1"/>
        <v>0</v>
      </c>
      <c r="K34" s="75"/>
      <c r="L34" s="46"/>
      <c r="M34" s="47">
        <f t="shared" si="2"/>
        <v>0</v>
      </c>
      <c r="N34" s="48">
        <f t="shared" si="4"/>
        <v>0</v>
      </c>
    </row>
    <row r="35" spans="1:14" x14ac:dyDescent="0.25">
      <c r="A35" s="33">
        <v>17</v>
      </c>
      <c r="B35" s="33" t="s">
        <v>41</v>
      </c>
      <c r="C35" s="33" t="s">
        <v>29</v>
      </c>
      <c r="D35" s="34">
        <f>'Bond Estimate Form'!D33</f>
        <v>99.57</v>
      </c>
      <c r="E35" s="27">
        <v>0</v>
      </c>
      <c r="F35" s="36">
        <f t="shared" si="3"/>
        <v>0</v>
      </c>
      <c r="G35" s="55"/>
      <c r="H35" s="54">
        <f>'[1]Bond Reduction 1'!H35</f>
        <v>0</v>
      </c>
      <c r="I35" s="47">
        <f t="shared" si="0"/>
        <v>0</v>
      </c>
      <c r="J35" s="48">
        <f t="shared" si="1"/>
        <v>0</v>
      </c>
      <c r="K35" s="75"/>
      <c r="L35" s="46"/>
      <c r="M35" s="47">
        <f t="shared" si="2"/>
        <v>0</v>
      </c>
      <c r="N35" s="48">
        <f t="shared" si="4"/>
        <v>0</v>
      </c>
    </row>
    <row r="36" spans="1:14" x14ac:dyDescent="0.25">
      <c r="A36" s="33">
        <v>18</v>
      </c>
      <c r="B36" s="33" t="s">
        <v>42</v>
      </c>
      <c r="C36" s="33" t="s">
        <v>32</v>
      </c>
      <c r="D36" s="34">
        <f>'Bond Estimate Form'!D34</f>
        <v>11.51</v>
      </c>
      <c r="E36" s="27">
        <v>0</v>
      </c>
      <c r="F36" s="36">
        <f t="shared" si="3"/>
        <v>0</v>
      </c>
      <c r="G36" s="55"/>
      <c r="H36" s="54">
        <f>'[1]Bond Reduction 1'!H36</f>
        <v>0</v>
      </c>
      <c r="I36" s="47">
        <f t="shared" si="0"/>
        <v>0</v>
      </c>
      <c r="J36" s="48">
        <f t="shared" si="1"/>
        <v>0</v>
      </c>
      <c r="K36" s="75"/>
      <c r="L36" s="46"/>
      <c r="M36" s="47">
        <f t="shared" si="2"/>
        <v>0</v>
      </c>
      <c r="N36" s="48">
        <f t="shared" si="4"/>
        <v>0</v>
      </c>
    </row>
    <row r="37" spans="1:14" x14ac:dyDescent="0.25">
      <c r="A37" s="33">
        <v>19</v>
      </c>
      <c r="B37" s="33" t="s">
        <v>43</v>
      </c>
      <c r="C37" s="33" t="s">
        <v>32</v>
      </c>
      <c r="D37" s="34">
        <f>'Bond Estimate Form'!D35</f>
        <v>23.42</v>
      </c>
      <c r="E37" s="27">
        <v>0</v>
      </c>
      <c r="F37" s="36">
        <f t="shared" si="3"/>
        <v>0</v>
      </c>
      <c r="G37" s="55"/>
      <c r="H37" s="54">
        <f>'[1]Bond Reduction 1'!H37</f>
        <v>0</v>
      </c>
      <c r="I37" s="47">
        <f t="shared" si="0"/>
        <v>0</v>
      </c>
      <c r="J37" s="48">
        <f t="shared" si="1"/>
        <v>0</v>
      </c>
      <c r="K37" s="75"/>
      <c r="L37" s="46"/>
      <c r="M37" s="47">
        <f t="shared" si="2"/>
        <v>0</v>
      </c>
      <c r="N37" s="48">
        <f t="shared" si="4"/>
        <v>0</v>
      </c>
    </row>
    <row r="38" spans="1:14" x14ac:dyDescent="0.25">
      <c r="A38" s="33">
        <v>20</v>
      </c>
      <c r="B38" s="33" t="s">
        <v>44</v>
      </c>
      <c r="C38" s="33" t="s">
        <v>32</v>
      </c>
      <c r="D38" s="34">
        <f>'Bond Estimate Form'!D36</f>
        <v>26.8</v>
      </c>
      <c r="E38" s="27">
        <v>0</v>
      </c>
      <c r="F38" s="36">
        <f t="shared" si="3"/>
        <v>0</v>
      </c>
      <c r="G38" s="55"/>
      <c r="H38" s="54">
        <f>'[1]Bond Reduction 1'!H38</f>
        <v>0</v>
      </c>
      <c r="I38" s="47">
        <f t="shared" si="0"/>
        <v>0</v>
      </c>
      <c r="J38" s="48">
        <f t="shared" si="1"/>
        <v>0</v>
      </c>
      <c r="K38" s="75"/>
      <c r="L38" s="46"/>
      <c r="M38" s="47">
        <f t="shared" si="2"/>
        <v>0</v>
      </c>
      <c r="N38" s="48">
        <f t="shared" si="4"/>
        <v>0</v>
      </c>
    </row>
    <row r="39" spans="1:14" x14ac:dyDescent="0.25">
      <c r="A39" s="33">
        <v>21</v>
      </c>
      <c r="B39" s="33" t="s">
        <v>45</v>
      </c>
      <c r="C39" s="33" t="s">
        <v>36</v>
      </c>
      <c r="D39" s="34">
        <f>'Bond Estimate Form'!D37</f>
        <v>5.86</v>
      </c>
      <c r="E39" s="27">
        <v>0</v>
      </c>
      <c r="F39" s="36">
        <f t="shared" si="3"/>
        <v>0</v>
      </c>
      <c r="G39" s="55"/>
      <c r="H39" s="54">
        <f>'[1]Bond Reduction 1'!H39</f>
        <v>0</v>
      </c>
      <c r="I39" s="47">
        <f t="shared" si="0"/>
        <v>0</v>
      </c>
      <c r="J39" s="48">
        <f t="shared" si="1"/>
        <v>0</v>
      </c>
      <c r="K39" s="75"/>
      <c r="L39" s="46"/>
      <c r="M39" s="47">
        <f t="shared" si="2"/>
        <v>0</v>
      </c>
      <c r="N39" s="48">
        <f t="shared" si="4"/>
        <v>0</v>
      </c>
    </row>
    <row r="40" spans="1:14" x14ac:dyDescent="0.25">
      <c r="A40" s="33">
        <v>22</v>
      </c>
      <c r="B40" s="33" t="s">
        <v>46</v>
      </c>
      <c r="C40" s="33" t="s">
        <v>22</v>
      </c>
      <c r="D40" s="34">
        <f>'Bond Estimate Form'!D38</f>
        <v>9.8800000000000008</v>
      </c>
      <c r="E40" s="27">
        <v>0</v>
      </c>
      <c r="F40" s="36">
        <f t="shared" si="3"/>
        <v>0</v>
      </c>
      <c r="G40" s="55"/>
      <c r="H40" s="54">
        <f>'[1]Bond Reduction 1'!H40</f>
        <v>0</v>
      </c>
      <c r="I40" s="47">
        <f t="shared" si="0"/>
        <v>0</v>
      </c>
      <c r="J40" s="48">
        <f t="shared" si="1"/>
        <v>0</v>
      </c>
      <c r="K40" s="75"/>
      <c r="L40" s="46"/>
      <c r="M40" s="47">
        <f t="shared" si="2"/>
        <v>0</v>
      </c>
      <c r="N40" s="48">
        <f t="shared" si="4"/>
        <v>0</v>
      </c>
    </row>
    <row r="41" spans="1:14" x14ac:dyDescent="0.25">
      <c r="A41" s="33">
        <v>23</v>
      </c>
      <c r="B41" s="33" t="s">
        <v>47</v>
      </c>
      <c r="C41" s="33" t="s">
        <v>22</v>
      </c>
      <c r="D41" s="34">
        <f>'Bond Estimate Form'!D39</f>
        <v>12.29</v>
      </c>
      <c r="E41" s="27">
        <v>0</v>
      </c>
      <c r="F41" s="36">
        <f t="shared" si="3"/>
        <v>0</v>
      </c>
      <c r="G41" s="55"/>
      <c r="H41" s="54">
        <f>'[1]Bond Reduction 1'!H41</f>
        <v>0</v>
      </c>
      <c r="I41" s="47">
        <f t="shared" si="0"/>
        <v>0</v>
      </c>
      <c r="J41" s="48">
        <f t="shared" si="1"/>
        <v>0</v>
      </c>
      <c r="K41" s="75"/>
      <c r="L41" s="46"/>
      <c r="M41" s="47">
        <f t="shared" si="2"/>
        <v>0</v>
      </c>
      <c r="N41" s="48">
        <f t="shared" si="4"/>
        <v>0</v>
      </c>
    </row>
    <row r="42" spans="1:14" x14ac:dyDescent="0.25">
      <c r="A42" s="33">
        <v>24</v>
      </c>
      <c r="B42" s="33" t="s">
        <v>48</v>
      </c>
      <c r="C42" s="33" t="s">
        <v>22</v>
      </c>
      <c r="D42" s="34">
        <f>'Bond Estimate Form'!D40</f>
        <v>9.07</v>
      </c>
      <c r="E42" s="27">
        <v>0</v>
      </c>
      <c r="F42" s="36">
        <f t="shared" si="3"/>
        <v>0</v>
      </c>
      <c r="G42" s="55"/>
      <c r="H42" s="54">
        <f>'[1]Bond Reduction 1'!H42</f>
        <v>0</v>
      </c>
      <c r="I42" s="47">
        <f t="shared" si="0"/>
        <v>0</v>
      </c>
      <c r="J42" s="48">
        <f t="shared" si="1"/>
        <v>0</v>
      </c>
      <c r="K42" s="75"/>
      <c r="L42" s="46"/>
      <c r="M42" s="47">
        <f t="shared" si="2"/>
        <v>0</v>
      </c>
      <c r="N42" s="48">
        <f t="shared" si="4"/>
        <v>0</v>
      </c>
    </row>
    <row r="43" spans="1:14" x14ac:dyDescent="0.25">
      <c r="A43" s="33">
        <v>25</v>
      </c>
      <c r="B43" s="33" t="s">
        <v>49</v>
      </c>
      <c r="C43" s="33" t="s">
        <v>20</v>
      </c>
      <c r="D43" s="34">
        <f>'Bond Estimate Form'!D41</f>
        <v>1686.3</v>
      </c>
      <c r="E43" s="27">
        <v>0</v>
      </c>
      <c r="F43" s="36">
        <f t="shared" si="3"/>
        <v>0</v>
      </c>
      <c r="G43" s="56"/>
      <c r="H43" s="54">
        <f>'[1]Bond Reduction 1'!H43</f>
        <v>0</v>
      </c>
      <c r="I43" s="47">
        <f t="shared" si="0"/>
        <v>0</v>
      </c>
      <c r="J43" s="48">
        <f t="shared" si="1"/>
        <v>0</v>
      </c>
      <c r="K43" s="76"/>
      <c r="L43" s="46"/>
      <c r="M43" s="47">
        <f t="shared" si="2"/>
        <v>0</v>
      </c>
      <c r="N43" s="48">
        <f t="shared" si="4"/>
        <v>0</v>
      </c>
    </row>
    <row r="44" spans="1:14" ht="20.100000000000001" customHeight="1" x14ac:dyDescent="0.25">
      <c r="A44" s="31">
        <v>1.2</v>
      </c>
      <c r="B44" s="61" t="s">
        <v>50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</row>
    <row r="45" spans="1:14" x14ac:dyDescent="0.25">
      <c r="A45" s="33">
        <v>1</v>
      </c>
      <c r="B45" s="33" t="s">
        <v>51</v>
      </c>
      <c r="C45" s="33" t="s">
        <v>52</v>
      </c>
      <c r="D45" s="34">
        <f>'Bond Estimate Form'!D43</f>
        <v>10936.79</v>
      </c>
      <c r="E45" s="27">
        <v>0</v>
      </c>
      <c r="F45" s="36">
        <f t="shared" ref="F45:F53" si="5">D45*E45</f>
        <v>0</v>
      </c>
      <c r="G45" s="53"/>
      <c r="H45" s="54">
        <f>'[1]Bond Reduction 1'!H45</f>
        <v>0</v>
      </c>
      <c r="I45" s="47">
        <f t="shared" ref="I45:I54" si="6">F45*H45</f>
        <v>0</v>
      </c>
      <c r="J45" s="48">
        <f t="shared" ref="J45:J53" si="7">F45-I45</f>
        <v>0</v>
      </c>
      <c r="K45" s="74"/>
      <c r="L45" s="46"/>
      <c r="M45" s="47">
        <f t="shared" si="2"/>
        <v>0</v>
      </c>
      <c r="N45" s="48">
        <f t="shared" ref="N45:N53" si="8">J45-M45</f>
        <v>0</v>
      </c>
    </row>
    <row r="46" spans="1:14" x14ac:dyDescent="0.25">
      <c r="A46" s="33">
        <v>2</v>
      </c>
      <c r="B46" s="33" t="s">
        <v>53</v>
      </c>
      <c r="C46" s="33" t="s">
        <v>52</v>
      </c>
      <c r="D46" s="34">
        <f>'Bond Estimate Form'!D44</f>
        <v>14186.26</v>
      </c>
      <c r="E46" s="27">
        <v>0</v>
      </c>
      <c r="F46" s="36">
        <f t="shared" si="5"/>
        <v>0</v>
      </c>
      <c r="G46" s="55"/>
      <c r="H46" s="54">
        <f>'[1]Bond Reduction 1'!H46</f>
        <v>0</v>
      </c>
      <c r="I46" s="47">
        <f t="shared" si="6"/>
        <v>0</v>
      </c>
      <c r="J46" s="48">
        <f t="shared" si="7"/>
        <v>0</v>
      </c>
      <c r="K46" s="75"/>
      <c r="L46" s="46"/>
      <c r="M46" s="47">
        <f t="shared" si="2"/>
        <v>0</v>
      </c>
      <c r="N46" s="48">
        <f t="shared" si="8"/>
        <v>0</v>
      </c>
    </row>
    <row r="47" spans="1:14" x14ac:dyDescent="0.25">
      <c r="A47" s="33">
        <v>3</v>
      </c>
      <c r="B47" s="33" t="s">
        <v>54</v>
      </c>
      <c r="C47" s="33" t="s">
        <v>52</v>
      </c>
      <c r="D47" s="34">
        <f>'Bond Estimate Form'!D45</f>
        <v>21574.93</v>
      </c>
      <c r="E47" s="27">
        <v>0</v>
      </c>
      <c r="F47" s="36">
        <f t="shared" si="5"/>
        <v>0</v>
      </c>
      <c r="G47" s="55"/>
      <c r="H47" s="54">
        <f>'[1]Bond Reduction 1'!H47</f>
        <v>0</v>
      </c>
      <c r="I47" s="47">
        <f t="shared" si="6"/>
        <v>0</v>
      </c>
      <c r="J47" s="48">
        <f t="shared" si="7"/>
        <v>0</v>
      </c>
      <c r="K47" s="75"/>
      <c r="L47" s="46"/>
      <c r="M47" s="47">
        <f t="shared" si="2"/>
        <v>0</v>
      </c>
      <c r="N47" s="48">
        <f t="shared" si="8"/>
        <v>0</v>
      </c>
    </row>
    <row r="48" spans="1:14" x14ac:dyDescent="0.25">
      <c r="A48" s="33">
        <v>4</v>
      </c>
      <c r="B48" s="33" t="s">
        <v>55</v>
      </c>
      <c r="C48" s="33" t="s">
        <v>52</v>
      </c>
      <c r="D48" s="34">
        <f>'Bond Estimate Form'!D46</f>
        <v>21397.15</v>
      </c>
      <c r="E48" s="27">
        <v>0</v>
      </c>
      <c r="F48" s="36">
        <f t="shared" si="5"/>
        <v>0</v>
      </c>
      <c r="G48" s="55"/>
      <c r="H48" s="54">
        <f>'[1]Bond Reduction 1'!H48</f>
        <v>0</v>
      </c>
      <c r="I48" s="47">
        <f t="shared" si="6"/>
        <v>0</v>
      </c>
      <c r="J48" s="48">
        <f t="shared" si="7"/>
        <v>0</v>
      </c>
      <c r="K48" s="75"/>
      <c r="L48" s="46"/>
      <c r="M48" s="47">
        <f t="shared" si="2"/>
        <v>0</v>
      </c>
      <c r="N48" s="48">
        <f t="shared" si="8"/>
        <v>0</v>
      </c>
    </row>
    <row r="49" spans="1:14" x14ac:dyDescent="0.25">
      <c r="A49" s="33">
        <v>5</v>
      </c>
      <c r="B49" s="33" t="s">
        <v>56</v>
      </c>
      <c r="C49" s="33" t="s">
        <v>22</v>
      </c>
      <c r="D49" s="34">
        <f>'Bond Estimate Form'!D47</f>
        <v>2.46</v>
      </c>
      <c r="E49" s="27">
        <v>0</v>
      </c>
      <c r="F49" s="36">
        <f t="shared" si="5"/>
        <v>0</v>
      </c>
      <c r="G49" s="55"/>
      <c r="H49" s="54">
        <f>'[1]Bond Reduction 1'!H49</f>
        <v>0</v>
      </c>
      <c r="I49" s="47">
        <f t="shared" si="6"/>
        <v>0</v>
      </c>
      <c r="J49" s="48">
        <f t="shared" si="7"/>
        <v>0</v>
      </c>
      <c r="K49" s="75"/>
      <c r="L49" s="46"/>
      <c r="M49" s="47">
        <f t="shared" si="2"/>
        <v>0</v>
      </c>
      <c r="N49" s="48">
        <f t="shared" si="8"/>
        <v>0</v>
      </c>
    </row>
    <row r="50" spans="1:14" x14ac:dyDescent="0.25">
      <c r="A50" s="33">
        <v>6</v>
      </c>
      <c r="B50" s="33" t="s">
        <v>57</v>
      </c>
      <c r="C50" s="33" t="s">
        <v>22</v>
      </c>
      <c r="D50" s="34">
        <f>'Bond Estimate Form'!D48</f>
        <v>3.93</v>
      </c>
      <c r="E50" s="27">
        <v>0</v>
      </c>
      <c r="F50" s="36">
        <f t="shared" si="5"/>
        <v>0</v>
      </c>
      <c r="G50" s="55"/>
      <c r="H50" s="54">
        <f>'[1]Bond Reduction 1'!H50</f>
        <v>0</v>
      </c>
      <c r="I50" s="47">
        <f t="shared" si="6"/>
        <v>0</v>
      </c>
      <c r="J50" s="48">
        <f t="shared" si="7"/>
        <v>0</v>
      </c>
      <c r="K50" s="75"/>
      <c r="L50" s="46"/>
      <c r="M50" s="47">
        <f t="shared" si="2"/>
        <v>0</v>
      </c>
      <c r="N50" s="48">
        <f t="shared" si="8"/>
        <v>0</v>
      </c>
    </row>
    <row r="51" spans="1:14" x14ac:dyDescent="0.25">
      <c r="A51" s="33">
        <v>7</v>
      </c>
      <c r="B51" s="33" t="s">
        <v>58</v>
      </c>
      <c r="C51" s="33" t="s">
        <v>32</v>
      </c>
      <c r="D51" s="34">
        <f>'Bond Estimate Form'!D49</f>
        <v>9.77</v>
      </c>
      <c r="E51" s="27">
        <v>0</v>
      </c>
      <c r="F51" s="36">
        <f t="shared" si="5"/>
        <v>0</v>
      </c>
      <c r="G51" s="55"/>
      <c r="H51" s="54">
        <f>'[1]Bond Reduction 1'!H51</f>
        <v>0</v>
      </c>
      <c r="I51" s="47">
        <f t="shared" si="6"/>
        <v>0</v>
      </c>
      <c r="J51" s="48">
        <f t="shared" si="7"/>
        <v>0</v>
      </c>
      <c r="K51" s="75"/>
      <c r="L51" s="46"/>
      <c r="M51" s="47">
        <f t="shared" si="2"/>
        <v>0</v>
      </c>
      <c r="N51" s="48">
        <f t="shared" si="8"/>
        <v>0</v>
      </c>
    </row>
    <row r="52" spans="1:14" x14ac:dyDescent="0.25">
      <c r="A52" s="33">
        <v>8</v>
      </c>
      <c r="B52" s="33" t="s">
        <v>59</v>
      </c>
      <c r="C52" s="33" t="s">
        <v>22</v>
      </c>
      <c r="D52" s="34">
        <f>'Bond Estimate Form'!D50</f>
        <v>7.76</v>
      </c>
      <c r="E52" s="27">
        <v>0</v>
      </c>
      <c r="F52" s="36">
        <f t="shared" si="5"/>
        <v>0</v>
      </c>
      <c r="G52" s="55"/>
      <c r="H52" s="54">
        <f>'[1]Bond Reduction 1'!H52</f>
        <v>0</v>
      </c>
      <c r="I52" s="47">
        <f t="shared" si="6"/>
        <v>0</v>
      </c>
      <c r="J52" s="48">
        <f t="shared" si="7"/>
        <v>0</v>
      </c>
      <c r="K52" s="75"/>
      <c r="L52" s="46"/>
      <c r="M52" s="47">
        <f t="shared" si="2"/>
        <v>0</v>
      </c>
      <c r="N52" s="48">
        <f t="shared" si="8"/>
        <v>0</v>
      </c>
    </row>
    <row r="53" spans="1:14" x14ac:dyDescent="0.25">
      <c r="A53" s="33">
        <v>9</v>
      </c>
      <c r="B53" s="33" t="s">
        <v>60</v>
      </c>
      <c r="C53" s="33" t="s">
        <v>20</v>
      </c>
      <c r="D53" s="34">
        <f>'Bond Estimate Form'!D51</f>
        <v>10320.17</v>
      </c>
      <c r="E53" s="27">
        <v>0</v>
      </c>
      <c r="F53" s="36">
        <f t="shared" si="5"/>
        <v>0</v>
      </c>
      <c r="G53" s="55"/>
      <c r="H53" s="54">
        <f>'[1]Bond Reduction 1'!H53</f>
        <v>0</v>
      </c>
      <c r="I53" s="47">
        <f t="shared" si="6"/>
        <v>0</v>
      </c>
      <c r="J53" s="48">
        <f t="shared" si="7"/>
        <v>0</v>
      </c>
      <c r="K53" s="75"/>
      <c r="L53" s="46"/>
      <c r="M53" s="47">
        <f t="shared" si="2"/>
        <v>0</v>
      </c>
      <c r="N53" s="48">
        <f t="shared" si="8"/>
        <v>0</v>
      </c>
    </row>
    <row r="54" spans="1:14" ht="21.6" customHeight="1" x14ac:dyDescent="0.25">
      <c r="A54" s="33">
        <v>10</v>
      </c>
      <c r="B54" s="33" t="s">
        <v>61</v>
      </c>
      <c r="C54" s="33" t="s">
        <v>20</v>
      </c>
      <c r="D54" s="86" t="str">
        <f>'Bond Estimate Form'!D52</f>
        <v>Detailed estimate required.</v>
      </c>
      <c r="E54" s="27">
        <v>0</v>
      </c>
      <c r="F54" s="36">
        <f>DG54</f>
        <v>0</v>
      </c>
      <c r="G54" s="56"/>
      <c r="H54" s="54">
        <f>'[1]Bond Reduction 1'!H54</f>
        <v>0</v>
      </c>
      <c r="I54" s="47">
        <f t="shared" si="6"/>
        <v>0</v>
      </c>
      <c r="J54" s="47">
        <f t="shared" ref="J54" si="9">H54*I54</f>
        <v>0</v>
      </c>
      <c r="K54" s="76"/>
      <c r="L54" s="46"/>
      <c r="M54" s="47">
        <f t="shared" si="2"/>
        <v>0</v>
      </c>
      <c r="N54" s="47">
        <f t="shared" ref="N54" si="10">L54*M54</f>
        <v>0</v>
      </c>
    </row>
    <row r="55" spans="1:14" ht="20.100000000000001" customHeight="1" x14ac:dyDescent="0.25">
      <c r="A55" s="31">
        <v>1.3</v>
      </c>
      <c r="B55" s="61" t="s">
        <v>63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</row>
    <row r="56" spans="1:14" x14ac:dyDescent="0.25">
      <c r="A56" s="33">
        <v>1</v>
      </c>
      <c r="B56" s="33" t="s">
        <v>64</v>
      </c>
      <c r="C56" s="33" t="s">
        <v>29</v>
      </c>
      <c r="D56" s="34">
        <f>'Bond Estimate Form'!D54</f>
        <v>6.15</v>
      </c>
      <c r="E56" s="27">
        <v>0</v>
      </c>
      <c r="F56" s="36">
        <f t="shared" ref="F56:F61" si="11">D56*E56</f>
        <v>0</v>
      </c>
      <c r="G56" s="53"/>
      <c r="H56" s="54">
        <f>'[1]Bond Reduction 1'!H56</f>
        <v>0</v>
      </c>
      <c r="I56" s="47">
        <f t="shared" ref="I56:I61" si="12">F56*H56</f>
        <v>0</v>
      </c>
      <c r="J56" s="48">
        <f t="shared" ref="J56:J61" si="13">F56-I56</f>
        <v>0</v>
      </c>
      <c r="K56" s="74"/>
      <c r="L56" s="46"/>
      <c r="M56" s="47">
        <f t="shared" si="2"/>
        <v>0</v>
      </c>
      <c r="N56" s="48">
        <f t="shared" ref="N56:N61" si="14">J56-M56</f>
        <v>0</v>
      </c>
    </row>
    <row r="57" spans="1:14" x14ac:dyDescent="0.25">
      <c r="A57" s="33">
        <v>2</v>
      </c>
      <c r="B57" s="33" t="s">
        <v>65</v>
      </c>
      <c r="C57" s="33" t="s">
        <v>29</v>
      </c>
      <c r="D57" s="34">
        <f>'Bond Estimate Form'!D55</f>
        <v>30.96</v>
      </c>
      <c r="E57" s="27">
        <v>0</v>
      </c>
      <c r="F57" s="36">
        <f t="shared" si="11"/>
        <v>0</v>
      </c>
      <c r="G57" s="55"/>
      <c r="H57" s="54">
        <f>'[1]Bond Reduction 1'!H57</f>
        <v>0</v>
      </c>
      <c r="I57" s="47">
        <f t="shared" si="12"/>
        <v>0</v>
      </c>
      <c r="J57" s="48">
        <f t="shared" si="13"/>
        <v>0</v>
      </c>
      <c r="K57" s="75"/>
      <c r="L57" s="46"/>
      <c r="M57" s="47">
        <f t="shared" si="2"/>
        <v>0</v>
      </c>
      <c r="N57" s="48">
        <f t="shared" si="14"/>
        <v>0</v>
      </c>
    </row>
    <row r="58" spans="1:14" x14ac:dyDescent="0.25">
      <c r="A58" s="33">
        <v>3</v>
      </c>
      <c r="B58" s="33" t="s">
        <v>66</v>
      </c>
      <c r="C58" s="33" t="s">
        <v>29</v>
      </c>
      <c r="D58" s="34">
        <f>'Bond Estimate Form'!D56</f>
        <v>28.05</v>
      </c>
      <c r="E58" s="27">
        <v>0</v>
      </c>
      <c r="F58" s="36">
        <f t="shared" si="11"/>
        <v>0</v>
      </c>
      <c r="G58" s="55"/>
      <c r="H58" s="54">
        <f>'[1]Bond Reduction 1'!H58</f>
        <v>0</v>
      </c>
      <c r="I58" s="47">
        <f t="shared" si="12"/>
        <v>0</v>
      </c>
      <c r="J58" s="48">
        <f t="shared" si="13"/>
        <v>0</v>
      </c>
      <c r="K58" s="75"/>
      <c r="L58" s="46"/>
      <c r="M58" s="47">
        <f t="shared" si="2"/>
        <v>0</v>
      </c>
      <c r="N58" s="48">
        <f t="shared" si="14"/>
        <v>0</v>
      </c>
    </row>
    <row r="59" spans="1:14" x14ac:dyDescent="0.25">
      <c r="A59" s="33">
        <v>4</v>
      </c>
      <c r="B59" s="33" t="s">
        <v>67</v>
      </c>
      <c r="C59" s="33" t="s">
        <v>29</v>
      </c>
      <c r="D59" s="34">
        <f>'Bond Estimate Form'!D57</f>
        <v>39.31</v>
      </c>
      <c r="E59" s="27">
        <v>0</v>
      </c>
      <c r="F59" s="36">
        <f t="shared" si="11"/>
        <v>0</v>
      </c>
      <c r="G59" s="55"/>
      <c r="H59" s="54">
        <f>'[1]Bond Reduction 1'!H59</f>
        <v>0</v>
      </c>
      <c r="I59" s="47">
        <f t="shared" si="12"/>
        <v>0</v>
      </c>
      <c r="J59" s="48">
        <f t="shared" si="13"/>
        <v>0</v>
      </c>
      <c r="K59" s="75"/>
      <c r="L59" s="46"/>
      <c r="M59" s="47">
        <f t="shared" si="2"/>
        <v>0</v>
      </c>
      <c r="N59" s="48">
        <f t="shared" si="14"/>
        <v>0</v>
      </c>
    </row>
    <row r="60" spans="1:14" x14ac:dyDescent="0.25">
      <c r="A60" s="33">
        <v>5</v>
      </c>
      <c r="B60" s="33" t="s">
        <v>68</v>
      </c>
      <c r="C60" s="33" t="s">
        <v>29</v>
      </c>
      <c r="D60" s="34">
        <f>'Bond Estimate Form'!D58</f>
        <v>114.7</v>
      </c>
      <c r="E60" s="27">
        <v>0</v>
      </c>
      <c r="F60" s="36">
        <f t="shared" si="11"/>
        <v>0</v>
      </c>
      <c r="G60" s="55"/>
      <c r="H60" s="54">
        <f>'[1]Bond Reduction 1'!H60</f>
        <v>0</v>
      </c>
      <c r="I60" s="47">
        <f t="shared" si="12"/>
        <v>0</v>
      </c>
      <c r="J60" s="48">
        <f t="shared" si="13"/>
        <v>0</v>
      </c>
      <c r="K60" s="75"/>
      <c r="L60" s="46"/>
      <c r="M60" s="47">
        <f t="shared" si="2"/>
        <v>0</v>
      </c>
      <c r="N60" s="48">
        <f t="shared" si="14"/>
        <v>0</v>
      </c>
    </row>
    <row r="61" spans="1:14" x14ac:dyDescent="0.25">
      <c r="A61" s="33">
        <v>6</v>
      </c>
      <c r="B61" s="33" t="s">
        <v>69</v>
      </c>
      <c r="C61" s="33" t="s">
        <v>29</v>
      </c>
      <c r="D61" s="34">
        <f>'Bond Estimate Form'!D59</f>
        <v>58.96</v>
      </c>
      <c r="E61" s="27">
        <v>0</v>
      </c>
      <c r="F61" s="36">
        <f t="shared" si="11"/>
        <v>0</v>
      </c>
      <c r="G61" s="56"/>
      <c r="H61" s="54">
        <f>'[1]Bond Reduction 1'!H61</f>
        <v>0</v>
      </c>
      <c r="I61" s="47">
        <f t="shared" si="12"/>
        <v>0</v>
      </c>
      <c r="J61" s="48">
        <f t="shared" si="13"/>
        <v>0</v>
      </c>
      <c r="K61" s="76"/>
      <c r="L61" s="46"/>
      <c r="M61" s="47">
        <f t="shared" si="2"/>
        <v>0</v>
      </c>
      <c r="N61" s="48">
        <f t="shared" si="14"/>
        <v>0</v>
      </c>
    </row>
    <row r="62" spans="1:14" ht="20.100000000000001" customHeight="1" x14ac:dyDescent="0.25">
      <c r="A62" s="31">
        <v>2.1</v>
      </c>
      <c r="B62" s="61" t="s">
        <v>70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</row>
    <row r="63" spans="1:14" x14ac:dyDescent="0.25">
      <c r="A63" s="33">
        <v>1</v>
      </c>
      <c r="B63" s="33" t="s">
        <v>71</v>
      </c>
      <c r="C63" s="33" t="s">
        <v>29</v>
      </c>
      <c r="D63" s="34">
        <f>'Bond Estimate Form'!D61</f>
        <v>81.99</v>
      </c>
      <c r="E63" s="27">
        <v>0</v>
      </c>
      <c r="F63" s="36">
        <f t="shared" ref="F63:F116" si="15">D63*E63</f>
        <v>0</v>
      </c>
      <c r="G63" s="53"/>
      <c r="H63" s="54">
        <f>'[1]Bond Reduction 1'!H63</f>
        <v>0</v>
      </c>
      <c r="I63" s="47">
        <f t="shared" ref="I63:I117" si="16">F63*H63</f>
        <v>0</v>
      </c>
      <c r="J63" s="48">
        <f t="shared" ref="J63:J117" si="17">F63-I63</f>
        <v>0</v>
      </c>
      <c r="K63" s="74"/>
      <c r="L63" s="46"/>
      <c r="M63" s="47">
        <f t="shared" si="2"/>
        <v>0</v>
      </c>
      <c r="N63" s="48">
        <f t="shared" ref="N63:N117" si="18">J63-M63</f>
        <v>0</v>
      </c>
    </row>
    <row r="64" spans="1:14" x14ac:dyDescent="0.25">
      <c r="A64" s="33">
        <v>2</v>
      </c>
      <c r="B64" s="33" t="s">
        <v>72</v>
      </c>
      <c r="C64" s="33" t="s">
        <v>32</v>
      </c>
      <c r="D64" s="34">
        <f>'Bond Estimate Form'!D62</f>
        <v>3.28</v>
      </c>
      <c r="E64" s="27">
        <v>0</v>
      </c>
      <c r="F64" s="36">
        <f t="shared" si="15"/>
        <v>0</v>
      </c>
      <c r="G64" s="55"/>
      <c r="H64" s="54">
        <f>'[1]Bond Reduction 1'!H64</f>
        <v>0</v>
      </c>
      <c r="I64" s="47">
        <f t="shared" si="16"/>
        <v>0</v>
      </c>
      <c r="J64" s="48">
        <f t="shared" si="17"/>
        <v>0</v>
      </c>
      <c r="K64" s="75"/>
      <c r="L64" s="46"/>
      <c r="M64" s="47">
        <f t="shared" si="2"/>
        <v>0</v>
      </c>
      <c r="N64" s="48">
        <f t="shared" si="18"/>
        <v>0</v>
      </c>
    </row>
    <row r="65" spans="1:14" x14ac:dyDescent="0.25">
      <c r="A65" s="33">
        <v>3</v>
      </c>
      <c r="B65" s="33" t="s">
        <v>73</v>
      </c>
      <c r="C65" s="33" t="s">
        <v>29</v>
      </c>
      <c r="D65" s="34">
        <f>'Bond Estimate Form'!D63</f>
        <v>108.73</v>
      </c>
      <c r="E65" s="27">
        <v>0</v>
      </c>
      <c r="F65" s="36">
        <f t="shared" si="15"/>
        <v>0</v>
      </c>
      <c r="G65" s="55"/>
      <c r="H65" s="54">
        <f>'[1]Bond Reduction 1'!H65</f>
        <v>0</v>
      </c>
      <c r="I65" s="47">
        <f t="shared" si="16"/>
        <v>0</v>
      </c>
      <c r="J65" s="48">
        <f t="shared" si="17"/>
        <v>0</v>
      </c>
      <c r="K65" s="75"/>
      <c r="L65" s="46"/>
      <c r="M65" s="47">
        <f t="shared" si="2"/>
        <v>0</v>
      </c>
      <c r="N65" s="48">
        <f t="shared" si="18"/>
        <v>0</v>
      </c>
    </row>
    <row r="66" spans="1:14" x14ac:dyDescent="0.25">
      <c r="A66" s="33">
        <v>4</v>
      </c>
      <c r="B66" s="33" t="s">
        <v>74</v>
      </c>
      <c r="C66" s="33" t="s">
        <v>29</v>
      </c>
      <c r="D66" s="34">
        <f>'Bond Estimate Form'!D64</f>
        <v>135.1</v>
      </c>
      <c r="E66" s="27">
        <v>0</v>
      </c>
      <c r="F66" s="36">
        <f t="shared" si="15"/>
        <v>0</v>
      </c>
      <c r="G66" s="55"/>
      <c r="H66" s="54">
        <f>'[1]Bond Reduction 1'!H66</f>
        <v>0</v>
      </c>
      <c r="I66" s="47">
        <f t="shared" si="16"/>
        <v>0</v>
      </c>
      <c r="J66" s="48">
        <f t="shared" si="17"/>
        <v>0</v>
      </c>
      <c r="K66" s="75"/>
      <c r="L66" s="46"/>
      <c r="M66" s="47">
        <f t="shared" si="2"/>
        <v>0</v>
      </c>
      <c r="N66" s="48">
        <f t="shared" si="18"/>
        <v>0</v>
      </c>
    </row>
    <row r="67" spans="1:14" x14ac:dyDescent="0.25">
      <c r="A67" s="33">
        <v>5</v>
      </c>
      <c r="B67" s="33" t="s">
        <v>75</v>
      </c>
      <c r="C67" s="33" t="s">
        <v>22</v>
      </c>
      <c r="D67" s="34">
        <f>'Bond Estimate Form'!D65</f>
        <v>13.5</v>
      </c>
      <c r="E67" s="27">
        <v>0</v>
      </c>
      <c r="F67" s="36">
        <f t="shared" si="15"/>
        <v>0</v>
      </c>
      <c r="G67" s="55"/>
      <c r="H67" s="54">
        <f>'[1]Bond Reduction 1'!H67</f>
        <v>0</v>
      </c>
      <c r="I67" s="47">
        <f t="shared" si="16"/>
        <v>0</v>
      </c>
      <c r="J67" s="48">
        <f t="shared" si="17"/>
        <v>0</v>
      </c>
      <c r="K67" s="75"/>
      <c r="L67" s="46"/>
      <c r="M67" s="47">
        <f t="shared" si="2"/>
        <v>0</v>
      </c>
      <c r="N67" s="48">
        <f t="shared" si="18"/>
        <v>0</v>
      </c>
    </row>
    <row r="68" spans="1:14" x14ac:dyDescent="0.25">
      <c r="A68" s="33">
        <v>6</v>
      </c>
      <c r="B68" s="33" t="s">
        <v>76</v>
      </c>
      <c r="C68" s="33" t="s">
        <v>22</v>
      </c>
      <c r="D68" s="34">
        <f>'Bond Estimate Form'!D66</f>
        <v>44.43</v>
      </c>
      <c r="E68" s="27">
        <v>0</v>
      </c>
      <c r="F68" s="36">
        <f t="shared" si="15"/>
        <v>0</v>
      </c>
      <c r="G68" s="55"/>
      <c r="H68" s="54">
        <f>'[1]Bond Reduction 1'!H68</f>
        <v>0</v>
      </c>
      <c r="I68" s="47">
        <f t="shared" si="16"/>
        <v>0</v>
      </c>
      <c r="J68" s="48">
        <f t="shared" si="17"/>
        <v>0</v>
      </c>
      <c r="K68" s="75"/>
      <c r="L68" s="46"/>
      <c r="M68" s="47">
        <f t="shared" si="2"/>
        <v>0</v>
      </c>
      <c r="N68" s="48">
        <f t="shared" si="18"/>
        <v>0</v>
      </c>
    </row>
    <row r="69" spans="1:14" x14ac:dyDescent="0.25">
      <c r="A69" s="33">
        <v>7</v>
      </c>
      <c r="B69" s="33" t="s">
        <v>77</v>
      </c>
      <c r="C69" s="33" t="s">
        <v>32</v>
      </c>
      <c r="D69" s="34">
        <f>'Bond Estimate Form'!D67</f>
        <v>2.19</v>
      </c>
      <c r="E69" s="27">
        <v>0</v>
      </c>
      <c r="F69" s="36">
        <f t="shared" si="15"/>
        <v>0</v>
      </c>
      <c r="G69" s="55"/>
      <c r="H69" s="54">
        <f>'[1]Bond Reduction 1'!H69</f>
        <v>0</v>
      </c>
      <c r="I69" s="47">
        <f t="shared" si="16"/>
        <v>0</v>
      </c>
      <c r="J69" s="48">
        <f t="shared" si="17"/>
        <v>0</v>
      </c>
      <c r="K69" s="75"/>
      <c r="L69" s="46"/>
      <c r="M69" s="47">
        <f t="shared" si="2"/>
        <v>0</v>
      </c>
      <c r="N69" s="48">
        <f t="shared" si="18"/>
        <v>0</v>
      </c>
    </row>
    <row r="70" spans="1:14" ht="20.100000000000001" customHeight="1" x14ac:dyDescent="0.25">
      <c r="A70" s="33">
        <v>8</v>
      </c>
      <c r="B70" s="33" t="s">
        <v>78</v>
      </c>
      <c r="C70" s="33" t="s">
        <v>39</v>
      </c>
      <c r="D70" s="34">
        <f>'Bond Estimate Form'!D68</f>
        <v>104.49</v>
      </c>
      <c r="E70" s="27">
        <v>0</v>
      </c>
      <c r="F70" s="36">
        <f t="shared" si="15"/>
        <v>0</v>
      </c>
      <c r="G70" s="55"/>
      <c r="H70" s="54">
        <f>'[1]Bond Reduction 1'!H70</f>
        <v>0</v>
      </c>
      <c r="I70" s="47">
        <f t="shared" si="16"/>
        <v>0</v>
      </c>
      <c r="J70" s="48">
        <f t="shared" si="17"/>
        <v>0</v>
      </c>
      <c r="K70" s="75"/>
      <c r="L70" s="46"/>
      <c r="M70" s="47">
        <f t="shared" si="2"/>
        <v>0</v>
      </c>
      <c r="N70" s="48">
        <f t="shared" si="18"/>
        <v>0</v>
      </c>
    </row>
    <row r="71" spans="1:14" ht="20.100000000000001" customHeight="1" x14ac:dyDescent="0.25">
      <c r="A71" s="33">
        <v>9</v>
      </c>
      <c r="B71" s="33" t="s">
        <v>79</v>
      </c>
      <c r="C71" s="33" t="s">
        <v>39</v>
      </c>
      <c r="D71" s="34">
        <f>'Bond Estimate Form'!D69</f>
        <v>119.24</v>
      </c>
      <c r="E71" s="27">
        <v>0</v>
      </c>
      <c r="F71" s="36">
        <f t="shared" si="15"/>
        <v>0</v>
      </c>
      <c r="G71" s="55"/>
      <c r="H71" s="54">
        <f>'[1]Bond Reduction 1'!H71</f>
        <v>0</v>
      </c>
      <c r="I71" s="47">
        <f t="shared" si="16"/>
        <v>0</v>
      </c>
      <c r="J71" s="48">
        <f t="shared" si="17"/>
        <v>0</v>
      </c>
      <c r="K71" s="75"/>
      <c r="L71" s="46"/>
      <c r="M71" s="47">
        <f t="shared" si="2"/>
        <v>0</v>
      </c>
      <c r="N71" s="48">
        <f t="shared" si="18"/>
        <v>0</v>
      </c>
    </row>
    <row r="72" spans="1:14" ht="20.100000000000001" customHeight="1" x14ac:dyDescent="0.25">
      <c r="A72" s="33">
        <v>10</v>
      </c>
      <c r="B72" s="33" t="s">
        <v>80</v>
      </c>
      <c r="C72" s="33" t="s">
        <v>39</v>
      </c>
      <c r="D72" s="34">
        <f>'Bond Estimate Form'!D70</f>
        <v>131.53</v>
      </c>
      <c r="E72" s="27">
        <v>0</v>
      </c>
      <c r="F72" s="36">
        <f t="shared" si="15"/>
        <v>0</v>
      </c>
      <c r="G72" s="55"/>
      <c r="H72" s="54">
        <f>'[1]Bond Reduction 1'!H72</f>
        <v>0</v>
      </c>
      <c r="I72" s="47">
        <f t="shared" si="16"/>
        <v>0</v>
      </c>
      <c r="J72" s="48">
        <f t="shared" si="17"/>
        <v>0</v>
      </c>
      <c r="K72" s="75"/>
      <c r="L72" s="46"/>
      <c r="M72" s="47">
        <f t="shared" si="2"/>
        <v>0</v>
      </c>
      <c r="N72" s="48">
        <f t="shared" si="18"/>
        <v>0</v>
      </c>
    </row>
    <row r="73" spans="1:14" ht="20.100000000000001" customHeight="1" x14ac:dyDescent="0.25">
      <c r="A73" s="33">
        <v>11</v>
      </c>
      <c r="B73" s="33" t="s">
        <v>81</v>
      </c>
      <c r="C73" s="33" t="s">
        <v>29</v>
      </c>
      <c r="D73" s="34">
        <f>'Bond Estimate Form'!D71</f>
        <v>503.49</v>
      </c>
      <c r="E73" s="27">
        <v>0</v>
      </c>
      <c r="F73" s="36">
        <f t="shared" si="15"/>
        <v>0</v>
      </c>
      <c r="G73" s="55"/>
      <c r="H73" s="54">
        <f>'[1]Bond Reduction 1'!H73</f>
        <v>0</v>
      </c>
      <c r="I73" s="47">
        <f t="shared" si="16"/>
        <v>0</v>
      </c>
      <c r="J73" s="48">
        <f t="shared" si="17"/>
        <v>0</v>
      </c>
      <c r="K73" s="75"/>
      <c r="L73" s="46"/>
      <c r="M73" s="47">
        <f t="shared" si="2"/>
        <v>0</v>
      </c>
      <c r="N73" s="48">
        <f t="shared" si="18"/>
        <v>0</v>
      </c>
    </row>
    <row r="74" spans="1:14" x14ac:dyDescent="0.25">
      <c r="A74" s="33">
        <v>12</v>
      </c>
      <c r="B74" s="33" t="s">
        <v>82</v>
      </c>
      <c r="C74" s="33" t="s">
        <v>32</v>
      </c>
      <c r="D74" s="34">
        <f>'Bond Estimate Form'!D72</f>
        <v>7.9</v>
      </c>
      <c r="E74" s="27">
        <v>0</v>
      </c>
      <c r="F74" s="36">
        <f t="shared" si="15"/>
        <v>0</v>
      </c>
      <c r="G74" s="55"/>
      <c r="H74" s="54">
        <f>'[1]Bond Reduction 1'!H74</f>
        <v>0</v>
      </c>
      <c r="I74" s="47">
        <f t="shared" si="16"/>
        <v>0</v>
      </c>
      <c r="J74" s="48">
        <f t="shared" si="17"/>
        <v>0</v>
      </c>
      <c r="K74" s="75"/>
      <c r="L74" s="46"/>
      <c r="M74" s="47">
        <f t="shared" si="2"/>
        <v>0</v>
      </c>
      <c r="N74" s="48">
        <f t="shared" si="18"/>
        <v>0</v>
      </c>
    </row>
    <row r="75" spans="1:14" x14ac:dyDescent="0.25">
      <c r="A75" s="33">
        <v>13</v>
      </c>
      <c r="B75" s="33" t="s">
        <v>83</v>
      </c>
      <c r="C75" s="33" t="s">
        <v>29</v>
      </c>
      <c r="D75" s="34">
        <f>'Bond Estimate Form'!D73</f>
        <v>412.34</v>
      </c>
      <c r="E75" s="27">
        <v>0</v>
      </c>
      <c r="F75" s="36">
        <f t="shared" si="15"/>
        <v>0</v>
      </c>
      <c r="G75" s="55"/>
      <c r="H75" s="54">
        <f>'[1]Bond Reduction 1'!H75</f>
        <v>0</v>
      </c>
      <c r="I75" s="47">
        <f t="shared" si="16"/>
        <v>0</v>
      </c>
      <c r="J75" s="48">
        <f t="shared" si="17"/>
        <v>0</v>
      </c>
      <c r="K75" s="75"/>
      <c r="L75" s="46"/>
      <c r="M75" s="47">
        <f t="shared" si="2"/>
        <v>0</v>
      </c>
      <c r="N75" s="48">
        <f t="shared" si="18"/>
        <v>0</v>
      </c>
    </row>
    <row r="76" spans="1:14" x14ac:dyDescent="0.25">
      <c r="A76" s="33">
        <v>14</v>
      </c>
      <c r="B76" s="33" t="s">
        <v>84</v>
      </c>
      <c r="C76" s="33" t="s">
        <v>32</v>
      </c>
      <c r="D76" s="34">
        <f>'Bond Estimate Form'!D74</f>
        <v>116.3</v>
      </c>
      <c r="E76" s="27">
        <v>0</v>
      </c>
      <c r="F76" s="36">
        <f t="shared" si="15"/>
        <v>0</v>
      </c>
      <c r="G76" s="55"/>
      <c r="H76" s="54">
        <f>'[1]Bond Reduction 1'!H76</f>
        <v>0</v>
      </c>
      <c r="I76" s="47">
        <f t="shared" si="16"/>
        <v>0</v>
      </c>
      <c r="J76" s="48">
        <f t="shared" si="17"/>
        <v>0</v>
      </c>
      <c r="K76" s="75"/>
      <c r="L76" s="46"/>
      <c r="M76" s="47">
        <f t="shared" si="2"/>
        <v>0</v>
      </c>
      <c r="N76" s="48">
        <f t="shared" si="18"/>
        <v>0</v>
      </c>
    </row>
    <row r="77" spans="1:14" x14ac:dyDescent="0.25">
      <c r="A77" s="33">
        <v>15</v>
      </c>
      <c r="B77" s="33" t="s">
        <v>85</v>
      </c>
      <c r="C77" s="33" t="s">
        <v>32</v>
      </c>
      <c r="D77" s="34">
        <f>'Bond Estimate Form'!D75</f>
        <v>153.66</v>
      </c>
      <c r="E77" s="27">
        <v>0</v>
      </c>
      <c r="F77" s="36">
        <f t="shared" si="15"/>
        <v>0</v>
      </c>
      <c r="G77" s="55"/>
      <c r="H77" s="54">
        <f>'[1]Bond Reduction 1'!H77</f>
        <v>0</v>
      </c>
      <c r="I77" s="47">
        <f t="shared" si="16"/>
        <v>0</v>
      </c>
      <c r="J77" s="48">
        <f t="shared" si="17"/>
        <v>0</v>
      </c>
      <c r="K77" s="75"/>
      <c r="L77" s="46"/>
      <c r="M77" s="47">
        <f t="shared" si="2"/>
        <v>0</v>
      </c>
      <c r="N77" s="48">
        <f t="shared" si="18"/>
        <v>0</v>
      </c>
    </row>
    <row r="78" spans="1:14" x14ac:dyDescent="0.25">
      <c r="A78" s="33">
        <v>16</v>
      </c>
      <c r="B78" s="33" t="s">
        <v>86</v>
      </c>
      <c r="C78" s="33" t="s">
        <v>22</v>
      </c>
      <c r="D78" s="34">
        <f>'Bond Estimate Form'!D76</f>
        <v>48</v>
      </c>
      <c r="E78" s="27">
        <v>0</v>
      </c>
      <c r="F78" s="36">
        <f t="shared" si="15"/>
        <v>0</v>
      </c>
      <c r="G78" s="55"/>
      <c r="H78" s="54">
        <f>'[1]Bond Reduction 1'!H78</f>
        <v>0</v>
      </c>
      <c r="I78" s="47">
        <f t="shared" si="16"/>
        <v>0</v>
      </c>
      <c r="J78" s="48">
        <f t="shared" si="17"/>
        <v>0</v>
      </c>
      <c r="K78" s="75"/>
      <c r="L78" s="46"/>
      <c r="M78" s="47">
        <f t="shared" si="2"/>
        <v>0</v>
      </c>
      <c r="N78" s="48">
        <f t="shared" si="18"/>
        <v>0</v>
      </c>
    </row>
    <row r="79" spans="1:14" x14ac:dyDescent="0.25">
      <c r="A79" s="33">
        <v>17</v>
      </c>
      <c r="B79" s="33" t="s">
        <v>87</v>
      </c>
      <c r="C79" s="33" t="s">
        <v>22</v>
      </c>
      <c r="D79" s="34">
        <f>'Bond Estimate Form'!D77</f>
        <v>53.11</v>
      </c>
      <c r="E79" s="27">
        <v>0</v>
      </c>
      <c r="F79" s="36">
        <f t="shared" si="15"/>
        <v>0</v>
      </c>
      <c r="G79" s="55"/>
      <c r="H79" s="54">
        <f>'[1]Bond Reduction 1'!H79</f>
        <v>0</v>
      </c>
      <c r="I79" s="47">
        <f t="shared" si="16"/>
        <v>0</v>
      </c>
      <c r="J79" s="48">
        <f t="shared" si="17"/>
        <v>0</v>
      </c>
      <c r="K79" s="75"/>
      <c r="L79" s="46"/>
      <c r="M79" s="47">
        <f t="shared" si="2"/>
        <v>0</v>
      </c>
      <c r="N79" s="48">
        <f t="shared" si="18"/>
        <v>0</v>
      </c>
    </row>
    <row r="80" spans="1:14" x14ac:dyDescent="0.25">
      <c r="A80" s="33">
        <v>18</v>
      </c>
      <c r="B80" s="33" t="s">
        <v>88</v>
      </c>
      <c r="C80" s="33" t="s">
        <v>36</v>
      </c>
      <c r="D80" s="34">
        <f>'Bond Estimate Form'!D78</f>
        <v>16.59</v>
      </c>
      <c r="E80" s="27">
        <v>0</v>
      </c>
      <c r="F80" s="36">
        <f t="shared" si="15"/>
        <v>0</v>
      </c>
      <c r="G80" s="55"/>
      <c r="H80" s="54">
        <f>'[1]Bond Reduction 1'!H80</f>
        <v>0</v>
      </c>
      <c r="I80" s="47">
        <f t="shared" si="16"/>
        <v>0</v>
      </c>
      <c r="J80" s="48">
        <f t="shared" si="17"/>
        <v>0</v>
      </c>
      <c r="K80" s="75"/>
      <c r="L80" s="46"/>
      <c r="M80" s="47">
        <f t="shared" si="2"/>
        <v>0</v>
      </c>
      <c r="N80" s="48">
        <f t="shared" si="18"/>
        <v>0</v>
      </c>
    </row>
    <row r="81" spans="1:14" x14ac:dyDescent="0.25">
      <c r="A81" s="33">
        <v>19</v>
      </c>
      <c r="B81" s="33" t="s">
        <v>89</v>
      </c>
      <c r="C81" s="33" t="s">
        <v>32</v>
      </c>
      <c r="D81" s="34">
        <f>'Bond Estimate Form'!D79</f>
        <v>87.35</v>
      </c>
      <c r="E81" s="27">
        <v>0</v>
      </c>
      <c r="F81" s="36">
        <f t="shared" si="15"/>
        <v>0</v>
      </c>
      <c r="G81" s="55"/>
      <c r="H81" s="54">
        <f>'[1]Bond Reduction 1'!H81</f>
        <v>0</v>
      </c>
      <c r="I81" s="47">
        <f t="shared" si="16"/>
        <v>0</v>
      </c>
      <c r="J81" s="48">
        <f t="shared" si="17"/>
        <v>0</v>
      </c>
      <c r="K81" s="75"/>
      <c r="L81" s="46"/>
      <c r="M81" s="47">
        <f t="shared" si="2"/>
        <v>0</v>
      </c>
      <c r="N81" s="48">
        <f t="shared" si="18"/>
        <v>0</v>
      </c>
    </row>
    <row r="82" spans="1:14" x14ac:dyDescent="0.25">
      <c r="A82" s="33">
        <v>20</v>
      </c>
      <c r="B82" s="33" t="s">
        <v>90</v>
      </c>
      <c r="C82" s="33" t="s">
        <v>29</v>
      </c>
      <c r="D82" s="34">
        <f>'Bond Estimate Form'!D80</f>
        <v>98.98</v>
      </c>
      <c r="E82" s="27">
        <v>0</v>
      </c>
      <c r="F82" s="36">
        <f t="shared" si="15"/>
        <v>0</v>
      </c>
      <c r="G82" s="55"/>
      <c r="H82" s="54">
        <f>'[1]Bond Reduction 1'!H82</f>
        <v>0</v>
      </c>
      <c r="I82" s="47">
        <f t="shared" si="16"/>
        <v>0</v>
      </c>
      <c r="J82" s="48">
        <f t="shared" si="17"/>
        <v>0</v>
      </c>
      <c r="K82" s="75"/>
      <c r="L82" s="46"/>
      <c r="M82" s="47">
        <f t="shared" si="2"/>
        <v>0</v>
      </c>
      <c r="N82" s="48">
        <f t="shared" si="18"/>
        <v>0</v>
      </c>
    </row>
    <row r="83" spans="1:14" x14ac:dyDescent="0.25">
      <c r="A83" s="33">
        <v>21</v>
      </c>
      <c r="B83" s="33" t="s">
        <v>91</v>
      </c>
      <c r="C83" s="33" t="s">
        <v>20</v>
      </c>
      <c r="D83" s="34">
        <f>'Bond Estimate Form'!D81</f>
        <v>3073.14</v>
      </c>
      <c r="E83" s="27">
        <v>0</v>
      </c>
      <c r="F83" s="36">
        <f t="shared" si="15"/>
        <v>0</v>
      </c>
      <c r="G83" s="55"/>
      <c r="H83" s="54">
        <f>'[1]Bond Reduction 1'!H83</f>
        <v>0</v>
      </c>
      <c r="I83" s="47">
        <f t="shared" si="16"/>
        <v>0</v>
      </c>
      <c r="J83" s="48">
        <f t="shared" si="17"/>
        <v>0</v>
      </c>
      <c r="K83" s="75"/>
      <c r="L83" s="46"/>
      <c r="M83" s="47">
        <f t="shared" ref="M83:M146" si="19">F83*L83</f>
        <v>0</v>
      </c>
      <c r="N83" s="48">
        <f t="shared" si="18"/>
        <v>0</v>
      </c>
    </row>
    <row r="84" spans="1:14" x14ac:dyDescent="0.25">
      <c r="A84" s="33">
        <v>22</v>
      </c>
      <c r="B84" s="33" t="s">
        <v>92</v>
      </c>
      <c r="C84" s="33" t="s">
        <v>20</v>
      </c>
      <c r="D84" s="34">
        <f>'Bond Estimate Form'!D82</f>
        <v>812.22</v>
      </c>
      <c r="E84" s="27">
        <v>0</v>
      </c>
      <c r="F84" s="36">
        <f t="shared" si="15"/>
        <v>0</v>
      </c>
      <c r="G84" s="55"/>
      <c r="H84" s="54">
        <f>'[1]Bond Reduction 1'!H84</f>
        <v>0</v>
      </c>
      <c r="I84" s="47">
        <f t="shared" si="16"/>
        <v>0</v>
      </c>
      <c r="J84" s="48">
        <f t="shared" si="17"/>
        <v>0</v>
      </c>
      <c r="K84" s="75"/>
      <c r="L84" s="46"/>
      <c r="M84" s="47">
        <f t="shared" si="19"/>
        <v>0</v>
      </c>
      <c r="N84" s="48">
        <f t="shared" si="18"/>
        <v>0</v>
      </c>
    </row>
    <row r="85" spans="1:14" x14ac:dyDescent="0.25">
      <c r="A85" s="33">
        <v>23</v>
      </c>
      <c r="B85" s="33" t="s">
        <v>93</v>
      </c>
      <c r="C85" s="33" t="s">
        <v>20</v>
      </c>
      <c r="D85" s="34">
        <f>'Bond Estimate Form'!D83</f>
        <v>201.85</v>
      </c>
      <c r="E85" s="27">
        <v>0</v>
      </c>
      <c r="F85" s="36">
        <f t="shared" si="15"/>
        <v>0</v>
      </c>
      <c r="G85" s="55"/>
      <c r="H85" s="54">
        <f>'[1]Bond Reduction 1'!H85</f>
        <v>0</v>
      </c>
      <c r="I85" s="47">
        <f t="shared" si="16"/>
        <v>0</v>
      </c>
      <c r="J85" s="48">
        <f t="shared" si="17"/>
        <v>0</v>
      </c>
      <c r="K85" s="75"/>
      <c r="L85" s="46"/>
      <c r="M85" s="47">
        <f t="shared" si="19"/>
        <v>0</v>
      </c>
      <c r="N85" s="48">
        <f t="shared" si="18"/>
        <v>0</v>
      </c>
    </row>
    <row r="86" spans="1:14" x14ac:dyDescent="0.25">
      <c r="A86" s="33">
        <v>24</v>
      </c>
      <c r="B86" s="33" t="s">
        <v>94</v>
      </c>
      <c r="C86" s="33" t="s">
        <v>20</v>
      </c>
      <c r="D86" s="34">
        <f>'Bond Estimate Form'!D84</f>
        <v>307.31</v>
      </c>
      <c r="E86" s="27">
        <v>0</v>
      </c>
      <c r="F86" s="36">
        <f t="shared" si="15"/>
        <v>0</v>
      </c>
      <c r="G86" s="55"/>
      <c r="H86" s="54">
        <f>'[1]Bond Reduction 1'!H86</f>
        <v>0</v>
      </c>
      <c r="I86" s="47">
        <f t="shared" si="16"/>
        <v>0</v>
      </c>
      <c r="J86" s="48">
        <f t="shared" si="17"/>
        <v>0</v>
      </c>
      <c r="K86" s="75"/>
      <c r="L86" s="46"/>
      <c r="M86" s="47">
        <f t="shared" si="19"/>
        <v>0</v>
      </c>
      <c r="N86" s="48">
        <f t="shared" si="18"/>
        <v>0</v>
      </c>
    </row>
    <row r="87" spans="1:14" x14ac:dyDescent="0.25">
      <c r="A87" s="33">
        <v>25</v>
      </c>
      <c r="B87" s="33" t="s">
        <v>95</v>
      </c>
      <c r="C87" s="33" t="s">
        <v>20</v>
      </c>
      <c r="D87" s="34">
        <f>'Bond Estimate Form'!D85</f>
        <v>515.05999999999995</v>
      </c>
      <c r="E87" s="27">
        <v>0</v>
      </c>
      <c r="F87" s="36">
        <f t="shared" si="15"/>
        <v>0</v>
      </c>
      <c r="G87" s="55"/>
      <c r="H87" s="54">
        <f>'[1]Bond Reduction 1'!H87</f>
        <v>0</v>
      </c>
      <c r="I87" s="47">
        <f t="shared" si="16"/>
        <v>0</v>
      </c>
      <c r="J87" s="48">
        <f t="shared" si="17"/>
        <v>0</v>
      </c>
      <c r="K87" s="75"/>
      <c r="L87" s="46"/>
      <c r="M87" s="47">
        <f t="shared" si="19"/>
        <v>0</v>
      </c>
      <c r="N87" s="48">
        <f t="shared" si="18"/>
        <v>0</v>
      </c>
    </row>
    <row r="88" spans="1:14" x14ac:dyDescent="0.25">
      <c r="A88" s="33">
        <v>26</v>
      </c>
      <c r="B88" s="33" t="s">
        <v>96</v>
      </c>
      <c r="C88" s="33" t="s">
        <v>20</v>
      </c>
      <c r="D88" s="34">
        <f>'Bond Estimate Form'!D86</f>
        <v>338.05</v>
      </c>
      <c r="E88" s="27">
        <v>0</v>
      </c>
      <c r="F88" s="36">
        <f t="shared" si="15"/>
        <v>0</v>
      </c>
      <c r="G88" s="55"/>
      <c r="H88" s="54">
        <f>'[1]Bond Reduction 1'!H88</f>
        <v>0</v>
      </c>
      <c r="I88" s="47">
        <f t="shared" si="16"/>
        <v>0</v>
      </c>
      <c r="J88" s="48">
        <f t="shared" si="17"/>
        <v>0</v>
      </c>
      <c r="K88" s="75"/>
      <c r="L88" s="46"/>
      <c r="M88" s="47">
        <f t="shared" si="19"/>
        <v>0</v>
      </c>
      <c r="N88" s="48">
        <f t="shared" si="18"/>
        <v>0</v>
      </c>
    </row>
    <row r="89" spans="1:14" x14ac:dyDescent="0.25">
      <c r="A89" s="33">
        <v>27</v>
      </c>
      <c r="B89" s="33" t="s">
        <v>97</v>
      </c>
      <c r="C89" s="33" t="s">
        <v>20</v>
      </c>
      <c r="D89" s="34">
        <f>'Bond Estimate Form'!D87</f>
        <v>338.05</v>
      </c>
      <c r="E89" s="27">
        <v>0</v>
      </c>
      <c r="F89" s="36">
        <f t="shared" si="15"/>
        <v>0</v>
      </c>
      <c r="G89" s="55"/>
      <c r="H89" s="54">
        <f>'[1]Bond Reduction 1'!H89</f>
        <v>0</v>
      </c>
      <c r="I89" s="47">
        <f t="shared" si="16"/>
        <v>0</v>
      </c>
      <c r="J89" s="48">
        <f t="shared" si="17"/>
        <v>0</v>
      </c>
      <c r="K89" s="75"/>
      <c r="L89" s="46"/>
      <c r="M89" s="47">
        <f t="shared" si="19"/>
        <v>0</v>
      </c>
      <c r="N89" s="48">
        <f t="shared" si="18"/>
        <v>0</v>
      </c>
    </row>
    <row r="90" spans="1:14" x14ac:dyDescent="0.25">
      <c r="A90" s="33">
        <v>28</v>
      </c>
      <c r="B90" s="33" t="s">
        <v>98</v>
      </c>
      <c r="C90" s="33" t="s">
        <v>20</v>
      </c>
      <c r="D90" s="34">
        <f>'Bond Estimate Form'!D88</f>
        <v>119.41</v>
      </c>
      <c r="E90" s="27">
        <v>0</v>
      </c>
      <c r="F90" s="36">
        <f t="shared" si="15"/>
        <v>0</v>
      </c>
      <c r="G90" s="55"/>
      <c r="H90" s="54">
        <f>'[1]Bond Reduction 1'!H90</f>
        <v>0</v>
      </c>
      <c r="I90" s="47">
        <f t="shared" si="16"/>
        <v>0</v>
      </c>
      <c r="J90" s="48">
        <f t="shared" si="17"/>
        <v>0</v>
      </c>
      <c r="K90" s="75"/>
      <c r="L90" s="46"/>
      <c r="M90" s="47">
        <f t="shared" si="19"/>
        <v>0</v>
      </c>
      <c r="N90" s="48">
        <f t="shared" si="18"/>
        <v>0</v>
      </c>
    </row>
    <row r="91" spans="1:14" x14ac:dyDescent="0.25">
      <c r="A91" s="33">
        <v>29</v>
      </c>
      <c r="B91" s="33" t="s">
        <v>99</v>
      </c>
      <c r="C91" s="33" t="s">
        <v>22</v>
      </c>
      <c r="D91" s="34">
        <f>'Bond Estimate Form'!D89</f>
        <v>1.58</v>
      </c>
      <c r="E91" s="27">
        <v>0</v>
      </c>
      <c r="F91" s="36">
        <f t="shared" si="15"/>
        <v>0</v>
      </c>
      <c r="G91" s="55"/>
      <c r="H91" s="54">
        <f>'[1]Bond Reduction 1'!H91</f>
        <v>0</v>
      </c>
      <c r="I91" s="47">
        <f t="shared" si="16"/>
        <v>0</v>
      </c>
      <c r="J91" s="48">
        <f t="shared" si="17"/>
        <v>0</v>
      </c>
      <c r="K91" s="75"/>
      <c r="L91" s="46"/>
      <c r="M91" s="47">
        <f t="shared" si="19"/>
        <v>0</v>
      </c>
      <c r="N91" s="48">
        <f t="shared" si="18"/>
        <v>0</v>
      </c>
    </row>
    <row r="92" spans="1:14" x14ac:dyDescent="0.25">
      <c r="A92" s="33">
        <v>30</v>
      </c>
      <c r="B92" s="33" t="s">
        <v>100</v>
      </c>
      <c r="C92" s="33" t="s">
        <v>22</v>
      </c>
      <c r="D92" s="34">
        <f>'Bond Estimate Form'!D90</f>
        <v>0.74</v>
      </c>
      <c r="E92" s="27">
        <v>0</v>
      </c>
      <c r="F92" s="36">
        <f t="shared" si="15"/>
        <v>0</v>
      </c>
      <c r="G92" s="55"/>
      <c r="H92" s="54">
        <f>'[1]Bond Reduction 1'!H92</f>
        <v>0</v>
      </c>
      <c r="I92" s="47">
        <f t="shared" si="16"/>
        <v>0</v>
      </c>
      <c r="J92" s="48">
        <f t="shared" si="17"/>
        <v>0</v>
      </c>
      <c r="K92" s="75"/>
      <c r="L92" s="46"/>
      <c r="M92" s="47">
        <f t="shared" si="19"/>
        <v>0</v>
      </c>
      <c r="N92" s="48">
        <f t="shared" si="18"/>
        <v>0</v>
      </c>
    </row>
    <row r="93" spans="1:14" x14ac:dyDescent="0.25">
      <c r="A93" s="33">
        <v>31</v>
      </c>
      <c r="B93" s="33" t="s">
        <v>101</v>
      </c>
      <c r="C93" s="33" t="s">
        <v>22</v>
      </c>
      <c r="D93" s="34">
        <f>'Bond Estimate Form'!D91</f>
        <v>0.92</v>
      </c>
      <c r="E93" s="27">
        <v>0</v>
      </c>
      <c r="F93" s="36">
        <f t="shared" si="15"/>
        <v>0</v>
      </c>
      <c r="G93" s="55"/>
      <c r="H93" s="54">
        <f>'[1]Bond Reduction 1'!H93</f>
        <v>0</v>
      </c>
      <c r="I93" s="47">
        <f t="shared" si="16"/>
        <v>0</v>
      </c>
      <c r="J93" s="48">
        <f t="shared" si="17"/>
        <v>0</v>
      </c>
      <c r="K93" s="75"/>
      <c r="L93" s="46"/>
      <c r="M93" s="47">
        <f t="shared" si="19"/>
        <v>0</v>
      </c>
      <c r="N93" s="48">
        <f t="shared" si="18"/>
        <v>0</v>
      </c>
    </row>
    <row r="94" spans="1:14" x14ac:dyDescent="0.25">
      <c r="A94" s="33">
        <v>32</v>
      </c>
      <c r="B94" s="33" t="s">
        <v>102</v>
      </c>
      <c r="C94" s="33" t="s">
        <v>22</v>
      </c>
      <c r="D94" s="34">
        <f>'Bond Estimate Form'!D92</f>
        <v>0.85</v>
      </c>
      <c r="E94" s="27">
        <v>0</v>
      </c>
      <c r="F94" s="36">
        <f t="shared" si="15"/>
        <v>0</v>
      </c>
      <c r="G94" s="55"/>
      <c r="H94" s="54">
        <f>'[1]Bond Reduction 1'!H94</f>
        <v>0</v>
      </c>
      <c r="I94" s="47">
        <f t="shared" si="16"/>
        <v>0</v>
      </c>
      <c r="J94" s="48">
        <f t="shared" si="17"/>
        <v>0</v>
      </c>
      <c r="K94" s="75"/>
      <c r="L94" s="46"/>
      <c r="M94" s="47">
        <f t="shared" si="19"/>
        <v>0</v>
      </c>
      <c r="N94" s="48">
        <f t="shared" si="18"/>
        <v>0</v>
      </c>
    </row>
    <row r="95" spans="1:14" x14ac:dyDescent="0.25">
      <c r="A95" s="33">
        <v>33</v>
      </c>
      <c r="B95" s="33" t="s">
        <v>103</v>
      </c>
      <c r="C95" s="33" t="s">
        <v>22</v>
      </c>
      <c r="D95" s="34">
        <f>'Bond Estimate Form'!D93</f>
        <v>1.3</v>
      </c>
      <c r="E95" s="27">
        <v>0</v>
      </c>
      <c r="F95" s="36">
        <f t="shared" si="15"/>
        <v>0</v>
      </c>
      <c r="G95" s="55"/>
      <c r="H95" s="54">
        <f>'[1]Bond Reduction 1'!H95</f>
        <v>0</v>
      </c>
      <c r="I95" s="47">
        <f t="shared" si="16"/>
        <v>0</v>
      </c>
      <c r="J95" s="48">
        <f t="shared" si="17"/>
        <v>0</v>
      </c>
      <c r="K95" s="75"/>
      <c r="L95" s="46"/>
      <c r="M95" s="47">
        <f t="shared" si="19"/>
        <v>0</v>
      </c>
      <c r="N95" s="48">
        <f t="shared" si="18"/>
        <v>0</v>
      </c>
    </row>
    <row r="96" spans="1:14" x14ac:dyDescent="0.25">
      <c r="A96" s="33">
        <v>34</v>
      </c>
      <c r="B96" s="33" t="s">
        <v>104</v>
      </c>
      <c r="C96" s="33" t="s">
        <v>22</v>
      </c>
      <c r="D96" s="34">
        <f>'Bond Estimate Form'!D94</f>
        <v>2.2000000000000002</v>
      </c>
      <c r="E96" s="27">
        <v>0</v>
      </c>
      <c r="F96" s="36">
        <f t="shared" si="15"/>
        <v>0</v>
      </c>
      <c r="G96" s="55"/>
      <c r="H96" s="54">
        <f>'[1]Bond Reduction 1'!H96</f>
        <v>0</v>
      </c>
      <c r="I96" s="47">
        <f t="shared" si="16"/>
        <v>0</v>
      </c>
      <c r="J96" s="48">
        <f t="shared" si="17"/>
        <v>0</v>
      </c>
      <c r="K96" s="75"/>
      <c r="L96" s="46"/>
      <c r="M96" s="47">
        <f t="shared" si="19"/>
        <v>0</v>
      </c>
      <c r="N96" s="48">
        <f t="shared" si="18"/>
        <v>0</v>
      </c>
    </row>
    <row r="97" spans="1:14" x14ac:dyDescent="0.25">
      <c r="A97" s="33">
        <v>35</v>
      </c>
      <c r="B97" s="33" t="s">
        <v>105</v>
      </c>
      <c r="C97" s="33" t="s">
        <v>22</v>
      </c>
      <c r="D97" s="34">
        <f>'Bond Estimate Form'!D95</f>
        <v>5.53</v>
      </c>
      <c r="E97" s="27">
        <v>0</v>
      </c>
      <c r="F97" s="36">
        <f t="shared" si="15"/>
        <v>0</v>
      </c>
      <c r="G97" s="55"/>
      <c r="H97" s="54">
        <f>'[1]Bond Reduction 1'!H97</f>
        <v>0</v>
      </c>
      <c r="I97" s="47">
        <f t="shared" si="16"/>
        <v>0</v>
      </c>
      <c r="J97" s="48">
        <f t="shared" si="17"/>
        <v>0</v>
      </c>
      <c r="K97" s="75"/>
      <c r="L97" s="46"/>
      <c r="M97" s="47">
        <f t="shared" si="19"/>
        <v>0</v>
      </c>
      <c r="N97" s="48">
        <f t="shared" si="18"/>
        <v>0</v>
      </c>
    </row>
    <row r="98" spans="1:14" x14ac:dyDescent="0.25">
      <c r="A98" s="33">
        <v>36</v>
      </c>
      <c r="B98" s="33" t="s">
        <v>106</v>
      </c>
      <c r="C98" s="33" t="s">
        <v>22</v>
      </c>
      <c r="D98" s="34">
        <f>'Bond Estimate Form'!D96</f>
        <v>8.24</v>
      </c>
      <c r="E98" s="27">
        <v>0</v>
      </c>
      <c r="F98" s="36">
        <f t="shared" si="15"/>
        <v>0</v>
      </c>
      <c r="G98" s="55"/>
      <c r="H98" s="54">
        <f>'[1]Bond Reduction 1'!H98</f>
        <v>0</v>
      </c>
      <c r="I98" s="47">
        <f t="shared" si="16"/>
        <v>0</v>
      </c>
      <c r="J98" s="48">
        <f t="shared" si="17"/>
        <v>0</v>
      </c>
      <c r="K98" s="75"/>
      <c r="L98" s="46"/>
      <c r="M98" s="47">
        <f t="shared" si="19"/>
        <v>0</v>
      </c>
      <c r="N98" s="48">
        <f t="shared" si="18"/>
        <v>0</v>
      </c>
    </row>
    <row r="99" spans="1:14" x14ac:dyDescent="0.25">
      <c r="A99" s="33">
        <v>37</v>
      </c>
      <c r="B99" s="33" t="s">
        <v>107</v>
      </c>
      <c r="C99" s="33" t="s">
        <v>22</v>
      </c>
      <c r="D99" s="34">
        <f>'Bond Estimate Form'!D97</f>
        <v>10.33</v>
      </c>
      <c r="E99" s="27">
        <v>0</v>
      </c>
      <c r="F99" s="36">
        <f t="shared" si="15"/>
        <v>0</v>
      </c>
      <c r="G99" s="55"/>
      <c r="H99" s="54">
        <f>'[1]Bond Reduction 1'!H99</f>
        <v>0</v>
      </c>
      <c r="I99" s="47">
        <f t="shared" si="16"/>
        <v>0</v>
      </c>
      <c r="J99" s="48">
        <f t="shared" si="17"/>
        <v>0</v>
      </c>
      <c r="K99" s="75"/>
      <c r="L99" s="46"/>
      <c r="M99" s="47">
        <f t="shared" si="19"/>
        <v>0</v>
      </c>
      <c r="N99" s="48">
        <f t="shared" si="18"/>
        <v>0</v>
      </c>
    </row>
    <row r="100" spans="1:14" x14ac:dyDescent="0.25">
      <c r="A100" s="33">
        <v>38</v>
      </c>
      <c r="B100" s="33" t="s">
        <v>108</v>
      </c>
      <c r="C100" s="33" t="s">
        <v>22</v>
      </c>
      <c r="D100" s="34">
        <f>'Bond Estimate Form'!D98</f>
        <v>7.9</v>
      </c>
      <c r="E100" s="27">
        <v>0</v>
      </c>
      <c r="F100" s="36">
        <f t="shared" si="15"/>
        <v>0</v>
      </c>
      <c r="G100" s="55"/>
      <c r="H100" s="54">
        <f>'[1]Bond Reduction 1'!H100</f>
        <v>0</v>
      </c>
      <c r="I100" s="47">
        <f t="shared" si="16"/>
        <v>0</v>
      </c>
      <c r="J100" s="48">
        <f t="shared" si="17"/>
        <v>0</v>
      </c>
      <c r="K100" s="75"/>
      <c r="L100" s="46"/>
      <c r="M100" s="47">
        <f t="shared" si="19"/>
        <v>0</v>
      </c>
      <c r="N100" s="48">
        <f t="shared" si="18"/>
        <v>0</v>
      </c>
    </row>
    <row r="101" spans="1:14" x14ac:dyDescent="0.25">
      <c r="A101" s="33">
        <v>39</v>
      </c>
      <c r="B101" s="33" t="s">
        <v>109</v>
      </c>
      <c r="C101" s="33" t="s">
        <v>22</v>
      </c>
      <c r="D101" s="34">
        <f>'Bond Estimate Form'!D99</f>
        <v>8.6</v>
      </c>
      <c r="E101" s="27">
        <v>0</v>
      </c>
      <c r="F101" s="36">
        <f t="shared" si="15"/>
        <v>0</v>
      </c>
      <c r="G101" s="55"/>
      <c r="H101" s="54">
        <f>'[1]Bond Reduction 1'!H101</f>
        <v>0</v>
      </c>
      <c r="I101" s="47">
        <f t="shared" si="16"/>
        <v>0</v>
      </c>
      <c r="J101" s="48">
        <f t="shared" si="17"/>
        <v>0</v>
      </c>
      <c r="K101" s="75"/>
      <c r="L101" s="46"/>
      <c r="M101" s="47">
        <f t="shared" si="19"/>
        <v>0</v>
      </c>
      <c r="N101" s="48">
        <f t="shared" si="18"/>
        <v>0</v>
      </c>
    </row>
    <row r="102" spans="1:14" x14ac:dyDescent="0.25">
      <c r="A102" s="33">
        <v>40</v>
      </c>
      <c r="B102" s="33" t="s">
        <v>110</v>
      </c>
      <c r="C102" s="33" t="s">
        <v>22</v>
      </c>
      <c r="D102" s="34">
        <f>'Bond Estimate Form'!D100</f>
        <v>11.06</v>
      </c>
      <c r="E102" s="27">
        <v>0</v>
      </c>
      <c r="F102" s="36">
        <f t="shared" si="15"/>
        <v>0</v>
      </c>
      <c r="G102" s="55"/>
      <c r="H102" s="54">
        <f>'[1]Bond Reduction 1'!H102</f>
        <v>0</v>
      </c>
      <c r="I102" s="47">
        <f t="shared" si="16"/>
        <v>0</v>
      </c>
      <c r="J102" s="48">
        <f t="shared" si="17"/>
        <v>0</v>
      </c>
      <c r="K102" s="75"/>
      <c r="L102" s="46"/>
      <c r="M102" s="47">
        <f t="shared" si="19"/>
        <v>0</v>
      </c>
      <c r="N102" s="48">
        <f t="shared" si="18"/>
        <v>0</v>
      </c>
    </row>
    <row r="103" spans="1:14" x14ac:dyDescent="0.25">
      <c r="A103" s="33">
        <v>41</v>
      </c>
      <c r="B103" s="33" t="s">
        <v>111</v>
      </c>
      <c r="C103" s="33" t="s">
        <v>22</v>
      </c>
      <c r="D103" s="34">
        <f>'Bond Estimate Form'!D101</f>
        <v>4</v>
      </c>
      <c r="E103" s="27">
        <v>0</v>
      </c>
      <c r="F103" s="36">
        <f t="shared" si="15"/>
        <v>0</v>
      </c>
      <c r="G103" s="55"/>
      <c r="H103" s="54">
        <f>'[1]Bond Reduction 1'!H103</f>
        <v>0</v>
      </c>
      <c r="I103" s="47">
        <f t="shared" si="16"/>
        <v>0</v>
      </c>
      <c r="J103" s="48">
        <f t="shared" si="17"/>
        <v>0</v>
      </c>
      <c r="K103" s="75"/>
      <c r="L103" s="46"/>
      <c r="M103" s="47">
        <f t="shared" si="19"/>
        <v>0</v>
      </c>
      <c r="N103" s="48">
        <f t="shared" si="18"/>
        <v>0</v>
      </c>
    </row>
    <row r="104" spans="1:14" x14ac:dyDescent="0.25">
      <c r="A104" s="33">
        <v>42</v>
      </c>
      <c r="B104" s="33" t="s">
        <v>112</v>
      </c>
      <c r="C104" s="33" t="s">
        <v>22</v>
      </c>
      <c r="D104" s="34">
        <f>'Bond Estimate Form'!D102</f>
        <v>16.59</v>
      </c>
      <c r="E104" s="27">
        <v>0</v>
      </c>
      <c r="F104" s="36">
        <f t="shared" si="15"/>
        <v>0</v>
      </c>
      <c r="G104" s="55"/>
      <c r="H104" s="54">
        <f>'[1]Bond Reduction 1'!H104</f>
        <v>0</v>
      </c>
      <c r="I104" s="47">
        <f t="shared" si="16"/>
        <v>0</v>
      </c>
      <c r="J104" s="48">
        <f t="shared" si="17"/>
        <v>0</v>
      </c>
      <c r="K104" s="75"/>
      <c r="L104" s="46"/>
      <c r="M104" s="47">
        <f t="shared" si="19"/>
        <v>0</v>
      </c>
      <c r="N104" s="48">
        <f t="shared" si="18"/>
        <v>0</v>
      </c>
    </row>
    <row r="105" spans="1:14" x14ac:dyDescent="0.25">
      <c r="A105" s="33">
        <v>43</v>
      </c>
      <c r="B105" s="33" t="s">
        <v>113</v>
      </c>
      <c r="C105" s="33" t="s">
        <v>22</v>
      </c>
      <c r="D105" s="34">
        <f>'Bond Estimate Form'!D103</f>
        <v>27.66</v>
      </c>
      <c r="E105" s="27">
        <v>0</v>
      </c>
      <c r="F105" s="36">
        <f t="shared" si="15"/>
        <v>0</v>
      </c>
      <c r="G105" s="55"/>
      <c r="H105" s="54">
        <f>'[1]Bond Reduction 1'!H105</f>
        <v>0</v>
      </c>
      <c r="I105" s="47">
        <f t="shared" si="16"/>
        <v>0</v>
      </c>
      <c r="J105" s="48">
        <f t="shared" si="17"/>
        <v>0</v>
      </c>
      <c r="K105" s="75"/>
      <c r="L105" s="46"/>
      <c r="M105" s="47">
        <f t="shared" si="19"/>
        <v>0</v>
      </c>
      <c r="N105" s="48">
        <f t="shared" si="18"/>
        <v>0</v>
      </c>
    </row>
    <row r="106" spans="1:14" x14ac:dyDescent="0.25">
      <c r="A106" s="33">
        <v>44</v>
      </c>
      <c r="B106" s="33" t="s">
        <v>114</v>
      </c>
      <c r="C106" s="33" t="s">
        <v>20</v>
      </c>
      <c r="D106" s="34">
        <f>'Bond Estimate Form'!D104</f>
        <v>337.51</v>
      </c>
      <c r="E106" s="27">
        <v>0</v>
      </c>
      <c r="F106" s="36">
        <f t="shared" si="15"/>
        <v>0</v>
      </c>
      <c r="G106" s="55"/>
      <c r="H106" s="54">
        <f>'[1]Bond Reduction 1'!H106</f>
        <v>0</v>
      </c>
      <c r="I106" s="47">
        <f t="shared" si="16"/>
        <v>0</v>
      </c>
      <c r="J106" s="48">
        <f t="shared" si="17"/>
        <v>0</v>
      </c>
      <c r="K106" s="75"/>
      <c r="L106" s="46"/>
      <c r="M106" s="47">
        <f t="shared" si="19"/>
        <v>0</v>
      </c>
      <c r="N106" s="48">
        <f t="shared" si="18"/>
        <v>0</v>
      </c>
    </row>
    <row r="107" spans="1:14" ht="12" customHeight="1" x14ac:dyDescent="0.25">
      <c r="A107" s="33">
        <v>45</v>
      </c>
      <c r="B107" s="33" t="s">
        <v>115</v>
      </c>
      <c r="C107" s="33" t="s">
        <v>36</v>
      </c>
      <c r="D107" s="34">
        <f>'Bond Estimate Form'!D105</f>
        <v>55.32</v>
      </c>
      <c r="E107" s="27">
        <v>0</v>
      </c>
      <c r="F107" s="36">
        <f t="shared" si="15"/>
        <v>0</v>
      </c>
      <c r="G107" s="55"/>
      <c r="H107" s="54">
        <f>'[1]Bond Reduction 1'!H107</f>
        <v>0</v>
      </c>
      <c r="I107" s="47">
        <f t="shared" si="16"/>
        <v>0</v>
      </c>
      <c r="J107" s="48">
        <f t="shared" si="17"/>
        <v>0</v>
      </c>
      <c r="K107" s="75"/>
      <c r="L107" s="46"/>
      <c r="M107" s="47">
        <f t="shared" si="19"/>
        <v>0</v>
      </c>
      <c r="N107" s="48">
        <f t="shared" si="18"/>
        <v>0</v>
      </c>
    </row>
    <row r="108" spans="1:14" ht="12" customHeight="1" x14ac:dyDescent="0.25">
      <c r="A108" s="33">
        <v>46</v>
      </c>
      <c r="B108" s="33" t="s">
        <v>116</v>
      </c>
      <c r="C108" s="33" t="s">
        <v>22</v>
      </c>
      <c r="D108" s="34">
        <f>'Bond Estimate Form'!D106</f>
        <v>162.25</v>
      </c>
      <c r="E108" s="27">
        <v>0</v>
      </c>
      <c r="F108" s="36">
        <f t="shared" si="15"/>
        <v>0</v>
      </c>
      <c r="G108" s="55"/>
      <c r="H108" s="54">
        <f>'[1]Bond Reduction 1'!H108</f>
        <v>0</v>
      </c>
      <c r="I108" s="47">
        <f t="shared" si="16"/>
        <v>0</v>
      </c>
      <c r="J108" s="48">
        <f t="shared" si="17"/>
        <v>0</v>
      </c>
      <c r="K108" s="75"/>
      <c r="L108" s="46"/>
      <c r="M108" s="47">
        <f t="shared" si="19"/>
        <v>0</v>
      </c>
      <c r="N108" s="48">
        <f t="shared" si="18"/>
        <v>0</v>
      </c>
    </row>
    <row r="109" spans="1:14" x14ac:dyDescent="0.25">
      <c r="A109" s="33">
        <v>47</v>
      </c>
      <c r="B109" s="33" t="s">
        <v>117</v>
      </c>
      <c r="C109" s="33" t="s">
        <v>20</v>
      </c>
      <c r="D109" s="34">
        <f>'Bond Estimate Form'!D107</f>
        <v>491.07</v>
      </c>
      <c r="E109" s="27">
        <v>0</v>
      </c>
      <c r="F109" s="36">
        <f t="shared" si="15"/>
        <v>0</v>
      </c>
      <c r="G109" s="55"/>
      <c r="H109" s="54">
        <f>'[1]Bond Reduction 1'!H109</f>
        <v>0</v>
      </c>
      <c r="I109" s="47">
        <f t="shared" si="16"/>
        <v>0</v>
      </c>
      <c r="J109" s="48">
        <f t="shared" si="17"/>
        <v>0</v>
      </c>
      <c r="K109" s="75"/>
      <c r="L109" s="46"/>
      <c r="M109" s="47">
        <f t="shared" si="19"/>
        <v>0</v>
      </c>
      <c r="N109" s="48">
        <f t="shared" si="18"/>
        <v>0</v>
      </c>
    </row>
    <row r="110" spans="1:14" x14ac:dyDescent="0.25">
      <c r="A110" s="33">
        <v>48</v>
      </c>
      <c r="B110" s="33" t="s">
        <v>118</v>
      </c>
      <c r="C110" s="33" t="s">
        <v>22</v>
      </c>
      <c r="D110" s="34">
        <f>'Bond Estimate Form'!D108</f>
        <v>45.73</v>
      </c>
      <c r="E110" s="27">
        <v>0</v>
      </c>
      <c r="F110" s="36">
        <f t="shared" si="15"/>
        <v>0</v>
      </c>
      <c r="G110" s="55"/>
      <c r="H110" s="54">
        <f>'[1]Bond Reduction 1'!H110</f>
        <v>0</v>
      </c>
      <c r="I110" s="47">
        <f t="shared" si="16"/>
        <v>0</v>
      </c>
      <c r="J110" s="48">
        <f t="shared" si="17"/>
        <v>0</v>
      </c>
      <c r="K110" s="75"/>
      <c r="L110" s="46"/>
      <c r="M110" s="47">
        <f t="shared" si="19"/>
        <v>0</v>
      </c>
      <c r="N110" s="48">
        <f t="shared" si="18"/>
        <v>0</v>
      </c>
    </row>
    <row r="111" spans="1:14" x14ac:dyDescent="0.25">
      <c r="A111" s="33">
        <v>49</v>
      </c>
      <c r="B111" s="33" t="s">
        <v>119</v>
      </c>
      <c r="C111" s="33" t="s">
        <v>22</v>
      </c>
      <c r="D111" s="34">
        <f>'Bond Estimate Form'!D109</f>
        <v>52.39</v>
      </c>
      <c r="E111" s="27">
        <v>0</v>
      </c>
      <c r="F111" s="36">
        <f t="shared" si="15"/>
        <v>0</v>
      </c>
      <c r="G111" s="55"/>
      <c r="H111" s="54">
        <f>'[1]Bond Reduction 1'!H111</f>
        <v>0</v>
      </c>
      <c r="I111" s="47">
        <f t="shared" si="16"/>
        <v>0</v>
      </c>
      <c r="J111" s="48">
        <f t="shared" si="17"/>
        <v>0</v>
      </c>
      <c r="K111" s="75"/>
      <c r="L111" s="46"/>
      <c r="M111" s="47">
        <f t="shared" si="19"/>
        <v>0</v>
      </c>
      <c r="N111" s="48">
        <f t="shared" si="18"/>
        <v>0</v>
      </c>
    </row>
    <row r="112" spans="1:14" x14ac:dyDescent="0.25">
      <c r="A112" s="33">
        <v>50</v>
      </c>
      <c r="B112" s="33" t="s">
        <v>120</v>
      </c>
      <c r="C112" s="33" t="s">
        <v>22</v>
      </c>
      <c r="D112" s="34">
        <f>'Bond Estimate Form'!D110</f>
        <v>47.68</v>
      </c>
      <c r="E112" s="27">
        <v>0</v>
      </c>
      <c r="F112" s="36">
        <f t="shared" si="15"/>
        <v>0</v>
      </c>
      <c r="G112" s="55"/>
      <c r="H112" s="54">
        <f>'[1]Bond Reduction 1'!H112</f>
        <v>0</v>
      </c>
      <c r="I112" s="47">
        <f t="shared" si="16"/>
        <v>0</v>
      </c>
      <c r="J112" s="48">
        <f t="shared" si="17"/>
        <v>0</v>
      </c>
      <c r="K112" s="75"/>
      <c r="L112" s="46"/>
      <c r="M112" s="47">
        <f t="shared" si="19"/>
        <v>0</v>
      </c>
      <c r="N112" s="48">
        <f t="shared" si="18"/>
        <v>0</v>
      </c>
    </row>
    <row r="113" spans="1:14" x14ac:dyDescent="0.25">
      <c r="A113" s="33">
        <v>51</v>
      </c>
      <c r="B113" s="33" t="s">
        <v>121</v>
      </c>
      <c r="C113" s="33" t="s">
        <v>22</v>
      </c>
      <c r="D113" s="34">
        <f>'Bond Estimate Form'!D111</f>
        <v>92.19</v>
      </c>
      <c r="E113" s="27">
        <v>0</v>
      </c>
      <c r="F113" s="36">
        <f t="shared" si="15"/>
        <v>0</v>
      </c>
      <c r="G113" s="55"/>
      <c r="H113" s="54">
        <f>'[1]Bond Reduction 1'!H113</f>
        <v>0</v>
      </c>
      <c r="I113" s="47">
        <f t="shared" si="16"/>
        <v>0</v>
      </c>
      <c r="J113" s="48">
        <f t="shared" si="17"/>
        <v>0</v>
      </c>
      <c r="K113" s="75"/>
      <c r="L113" s="46"/>
      <c r="M113" s="47">
        <f t="shared" si="19"/>
        <v>0</v>
      </c>
      <c r="N113" s="48">
        <f t="shared" si="18"/>
        <v>0</v>
      </c>
    </row>
    <row r="114" spans="1:14" x14ac:dyDescent="0.25">
      <c r="A114" s="33">
        <v>52</v>
      </c>
      <c r="B114" s="33" t="s">
        <v>122</v>
      </c>
      <c r="C114" s="33" t="s">
        <v>22</v>
      </c>
      <c r="D114" s="34">
        <f>'Bond Estimate Form'!D112</f>
        <v>64.05</v>
      </c>
      <c r="E114" s="27">
        <v>0</v>
      </c>
      <c r="F114" s="36">
        <f t="shared" si="15"/>
        <v>0</v>
      </c>
      <c r="G114" s="55"/>
      <c r="H114" s="54">
        <f>'[1]Bond Reduction 1'!H114</f>
        <v>0</v>
      </c>
      <c r="I114" s="47">
        <f t="shared" si="16"/>
        <v>0</v>
      </c>
      <c r="J114" s="48">
        <f t="shared" si="17"/>
        <v>0</v>
      </c>
      <c r="K114" s="75"/>
      <c r="L114" s="46"/>
      <c r="M114" s="47">
        <f t="shared" si="19"/>
        <v>0</v>
      </c>
      <c r="N114" s="48">
        <f t="shared" si="18"/>
        <v>0</v>
      </c>
    </row>
    <row r="115" spans="1:14" x14ac:dyDescent="0.25">
      <c r="A115" s="33">
        <v>53</v>
      </c>
      <c r="B115" s="33" t="s">
        <v>123</v>
      </c>
      <c r="C115" s="33" t="s">
        <v>20</v>
      </c>
      <c r="D115" s="34">
        <f>'Bond Estimate Form'!D113</f>
        <v>8147.45</v>
      </c>
      <c r="E115" s="27">
        <v>0</v>
      </c>
      <c r="F115" s="36">
        <f t="shared" si="15"/>
        <v>0</v>
      </c>
      <c r="G115" s="55"/>
      <c r="H115" s="54">
        <f>'[1]Bond Reduction 1'!H115</f>
        <v>0</v>
      </c>
      <c r="I115" s="47">
        <f t="shared" si="16"/>
        <v>0</v>
      </c>
      <c r="J115" s="48">
        <f t="shared" si="17"/>
        <v>0</v>
      </c>
      <c r="K115" s="75"/>
      <c r="L115" s="46"/>
      <c r="M115" s="47">
        <f t="shared" si="19"/>
        <v>0</v>
      </c>
      <c r="N115" s="48">
        <f t="shared" si="18"/>
        <v>0</v>
      </c>
    </row>
    <row r="116" spans="1:14" x14ac:dyDescent="0.25">
      <c r="A116" s="33">
        <v>54</v>
      </c>
      <c r="B116" s="33" t="s">
        <v>124</v>
      </c>
      <c r="C116" s="33" t="s">
        <v>20</v>
      </c>
      <c r="D116" s="34">
        <f>'Bond Estimate Form'!D114</f>
        <v>758.19</v>
      </c>
      <c r="E116" s="27">
        <v>0</v>
      </c>
      <c r="F116" s="57">
        <f t="shared" si="15"/>
        <v>0</v>
      </c>
      <c r="G116" s="55"/>
      <c r="H116" s="54">
        <f>'[1]Bond Reduction 1'!H116</f>
        <v>0</v>
      </c>
      <c r="I116" s="47">
        <f t="shared" si="16"/>
        <v>0</v>
      </c>
      <c r="J116" s="48">
        <f t="shared" si="17"/>
        <v>0</v>
      </c>
      <c r="K116" s="75"/>
      <c r="L116" s="46"/>
      <c r="M116" s="47">
        <f t="shared" si="19"/>
        <v>0</v>
      </c>
      <c r="N116" s="48">
        <f t="shared" si="18"/>
        <v>0</v>
      </c>
    </row>
    <row r="117" spans="1:14" ht="23.25" x14ac:dyDescent="0.25">
      <c r="A117" s="33">
        <v>55</v>
      </c>
      <c r="B117" s="33" t="s">
        <v>125</v>
      </c>
      <c r="C117" s="33" t="s">
        <v>20</v>
      </c>
      <c r="D117" s="86" t="str">
        <f>'Bond Estimate Form'!D115</f>
        <v>DOH estimate required.</v>
      </c>
      <c r="E117" s="27">
        <v>0</v>
      </c>
      <c r="F117" s="36">
        <f>E117</f>
        <v>0</v>
      </c>
      <c r="G117" s="56"/>
      <c r="H117" s="54">
        <f>'[1]Bond Reduction 1'!H117</f>
        <v>0</v>
      </c>
      <c r="I117" s="47">
        <f t="shared" si="16"/>
        <v>0</v>
      </c>
      <c r="J117" s="48">
        <f t="shared" si="17"/>
        <v>0</v>
      </c>
      <c r="K117" s="76"/>
      <c r="L117" s="46"/>
      <c r="M117" s="47">
        <f t="shared" si="19"/>
        <v>0</v>
      </c>
      <c r="N117" s="48">
        <f t="shared" si="18"/>
        <v>0</v>
      </c>
    </row>
    <row r="118" spans="1:14" ht="20.100000000000001" customHeight="1" x14ac:dyDescent="0.25">
      <c r="A118" s="31">
        <v>3.1</v>
      </c>
      <c r="B118" s="61" t="s">
        <v>127</v>
      </c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</row>
    <row r="119" spans="1:14" x14ac:dyDescent="0.25">
      <c r="A119" s="33">
        <v>1</v>
      </c>
      <c r="B119" s="33" t="s">
        <v>128</v>
      </c>
      <c r="C119" s="33" t="s">
        <v>20</v>
      </c>
      <c r="D119" s="34">
        <f>'Bond Estimate Form'!D117</f>
        <v>230.04</v>
      </c>
      <c r="E119" s="27">
        <v>0</v>
      </c>
      <c r="F119" s="36">
        <f t="shared" ref="F119:F129" si="20">D119*E119</f>
        <v>0</v>
      </c>
      <c r="G119" s="53"/>
      <c r="H119" s="54">
        <f>'[1]Bond Reduction 1'!H119</f>
        <v>0</v>
      </c>
      <c r="I119" s="47">
        <f t="shared" ref="I119:I129" si="21">F119*H119</f>
        <v>0</v>
      </c>
      <c r="J119" s="48">
        <f t="shared" ref="J119:J129" si="22">F119-I119</f>
        <v>0</v>
      </c>
      <c r="K119" s="74"/>
      <c r="L119" s="46"/>
      <c r="M119" s="47">
        <f t="shared" si="19"/>
        <v>0</v>
      </c>
      <c r="N119" s="48">
        <f t="shared" ref="N119:N129" si="23">J119-M119</f>
        <v>0</v>
      </c>
    </row>
    <row r="120" spans="1:14" x14ac:dyDescent="0.25">
      <c r="A120" s="33">
        <v>2</v>
      </c>
      <c r="B120" s="33" t="s">
        <v>129</v>
      </c>
      <c r="C120" s="33" t="s">
        <v>20</v>
      </c>
      <c r="D120" s="34">
        <f>'Bond Estimate Form'!D118</f>
        <v>141.36000000000001</v>
      </c>
      <c r="E120" s="27">
        <v>0</v>
      </c>
      <c r="F120" s="36">
        <f t="shared" si="20"/>
        <v>0</v>
      </c>
      <c r="G120" s="55"/>
      <c r="H120" s="54">
        <f>'[1]Bond Reduction 1'!H120</f>
        <v>0</v>
      </c>
      <c r="I120" s="47">
        <f t="shared" si="21"/>
        <v>0</v>
      </c>
      <c r="J120" s="48">
        <f t="shared" si="22"/>
        <v>0</v>
      </c>
      <c r="K120" s="75"/>
      <c r="L120" s="46"/>
      <c r="M120" s="47">
        <f t="shared" si="19"/>
        <v>0</v>
      </c>
      <c r="N120" s="48">
        <f t="shared" si="23"/>
        <v>0</v>
      </c>
    </row>
    <row r="121" spans="1:14" x14ac:dyDescent="0.25">
      <c r="A121" s="33">
        <v>3</v>
      </c>
      <c r="B121" s="33" t="s">
        <v>130</v>
      </c>
      <c r="C121" s="33" t="s">
        <v>20</v>
      </c>
      <c r="D121" s="34">
        <f>'Bond Estimate Form'!D119</f>
        <v>184.39</v>
      </c>
      <c r="E121" s="27">
        <v>0</v>
      </c>
      <c r="F121" s="36">
        <f t="shared" si="20"/>
        <v>0</v>
      </c>
      <c r="G121" s="55"/>
      <c r="H121" s="54">
        <f>'[1]Bond Reduction 1'!H121</f>
        <v>0</v>
      </c>
      <c r="I121" s="47">
        <f t="shared" si="21"/>
        <v>0</v>
      </c>
      <c r="J121" s="48">
        <f t="shared" si="22"/>
        <v>0</v>
      </c>
      <c r="K121" s="75"/>
      <c r="L121" s="46"/>
      <c r="M121" s="47">
        <f t="shared" si="19"/>
        <v>0</v>
      </c>
      <c r="N121" s="48">
        <f t="shared" si="23"/>
        <v>0</v>
      </c>
    </row>
    <row r="122" spans="1:14" x14ac:dyDescent="0.25">
      <c r="A122" s="33">
        <v>4</v>
      </c>
      <c r="B122" s="33" t="s">
        <v>131</v>
      </c>
      <c r="C122" s="33" t="s">
        <v>20</v>
      </c>
      <c r="D122" s="34">
        <f>'Bond Estimate Form'!D120</f>
        <v>455.31</v>
      </c>
      <c r="E122" s="27">
        <v>0</v>
      </c>
      <c r="F122" s="36">
        <f t="shared" si="20"/>
        <v>0</v>
      </c>
      <c r="G122" s="55"/>
      <c r="H122" s="54">
        <f>'[1]Bond Reduction 1'!H122</f>
        <v>0</v>
      </c>
      <c r="I122" s="47">
        <f t="shared" si="21"/>
        <v>0</v>
      </c>
      <c r="J122" s="48">
        <f t="shared" si="22"/>
        <v>0</v>
      </c>
      <c r="K122" s="75"/>
      <c r="L122" s="46"/>
      <c r="M122" s="47">
        <f t="shared" si="19"/>
        <v>0</v>
      </c>
      <c r="N122" s="48">
        <f t="shared" si="23"/>
        <v>0</v>
      </c>
    </row>
    <row r="123" spans="1:14" x14ac:dyDescent="0.25">
      <c r="A123" s="33">
        <v>5</v>
      </c>
      <c r="B123" s="33" t="s">
        <v>132</v>
      </c>
      <c r="C123" s="33" t="s">
        <v>20</v>
      </c>
      <c r="D123" s="34">
        <f>'Bond Estimate Form'!D121</f>
        <v>695.65</v>
      </c>
      <c r="E123" s="27">
        <v>0</v>
      </c>
      <c r="F123" s="36">
        <f t="shared" si="20"/>
        <v>0</v>
      </c>
      <c r="G123" s="55"/>
      <c r="H123" s="54">
        <f>'[1]Bond Reduction 1'!H123</f>
        <v>0</v>
      </c>
      <c r="I123" s="47">
        <f t="shared" si="21"/>
        <v>0</v>
      </c>
      <c r="J123" s="48">
        <f t="shared" si="22"/>
        <v>0</v>
      </c>
      <c r="K123" s="75"/>
      <c r="L123" s="46"/>
      <c r="M123" s="47">
        <f t="shared" si="19"/>
        <v>0</v>
      </c>
      <c r="N123" s="48">
        <f t="shared" si="23"/>
        <v>0</v>
      </c>
    </row>
    <row r="124" spans="1:14" x14ac:dyDescent="0.25">
      <c r="A124" s="33">
        <v>6</v>
      </c>
      <c r="B124" s="33" t="s">
        <v>133</v>
      </c>
      <c r="C124" s="33" t="s">
        <v>20</v>
      </c>
      <c r="D124" s="34">
        <f>'Bond Estimate Form'!D122</f>
        <v>486.83</v>
      </c>
      <c r="E124" s="27">
        <v>0</v>
      </c>
      <c r="F124" s="36">
        <f t="shared" si="20"/>
        <v>0</v>
      </c>
      <c r="G124" s="55"/>
      <c r="H124" s="54">
        <f>'[1]Bond Reduction 1'!H124</f>
        <v>0</v>
      </c>
      <c r="I124" s="47">
        <f t="shared" si="21"/>
        <v>0</v>
      </c>
      <c r="J124" s="48">
        <f t="shared" si="22"/>
        <v>0</v>
      </c>
      <c r="K124" s="75"/>
      <c r="L124" s="46"/>
      <c r="M124" s="47">
        <f t="shared" si="19"/>
        <v>0</v>
      </c>
      <c r="N124" s="48">
        <f t="shared" si="23"/>
        <v>0</v>
      </c>
    </row>
    <row r="125" spans="1:14" x14ac:dyDescent="0.25">
      <c r="A125" s="33">
        <v>7</v>
      </c>
      <c r="B125" s="33" t="s">
        <v>134</v>
      </c>
      <c r="C125" s="33" t="s">
        <v>20</v>
      </c>
      <c r="D125" s="34">
        <f>'Bond Estimate Form'!D123</f>
        <v>8.6</v>
      </c>
      <c r="E125" s="27">
        <v>0</v>
      </c>
      <c r="F125" s="36">
        <f t="shared" si="20"/>
        <v>0</v>
      </c>
      <c r="G125" s="55"/>
      <c r="H125" s="54">
        <f>'[1]Bond Reduction 1'!H125</f>
        <v>0</v>
      </c>
      <c r="I125" s="47">
        <f t="shared" si="21"/>
        <v>0</v>
      </c>
      <c r="J125" s="48">
        <f t="shared" si="22"/>
        <v>0</v>
      </c>
      <c r="K125" s="75"/>
      <c r="L125" s="46"/>
      <c r="M125" s="47">
        <f t="shared" si="19"/>
        <v>0</v>
      </c>
      <c r="N125" s="48">
        <f t="shared" si="23"/>
        <v>0</v>
      </c>
    </row>
    <row r="126" spans="1:14" x14ac:dyDescent="0.25">
      <c r="A126" s="33">
        <v>8</v>
      </c>
      <c r="B126" s="33" t="s">
        <v>135</v>
      </c>
      <c r="C126" s="33" t="s">
        <v>20</v>
      </c>
      <c r="D126" s="34">
        <f>'Bond Estimate Form'!D124</f>
        <v>30.73</v>
      </c>
      <c r="E126" s="27">
        <v>0</v>
      </c>
      <c r="F126" s="36">
        <f t="shared" si="20"/>
        <v>0</v>
      </c>
      <c r="G126" s="55"/>
      <c r="H126" s="54">
        <f>'[1]Bond Reduction 1'!H126</f>
        <v>0</v>
      </c>
      <c r="I126" s="47">
        <f t="shared" si="21"/>
        <v>0</v>
      </c>
      <c r="J126" s="48">
        <f t="shared" si="22"/>
        <v>0</v>
      </c>
      <c r="K126" s="75"/>
      <c r="L126" s="46"/>
      <c r="M126" s="47">
        <f t="shared" si="19"/>
        <v>0</v>
      </c>
      <c r="N126" s="48">
        <f t="shared" si="23"/>
        <v>0</v>
      </c>
    </row>
    <row r="127" spans="1:14" x14ac:dyDescent="0.25">
      <c r="A127" s="33">
        <v>9</v>
      </c>
      <c r="B127" s="33" t="s">
        <v>136</v>
      </c>
      <c r="C127" s="33" t="s">
        <v>20</v>
      </c>
      <c r="D127" s="34">
        <f>'Bond Estimate Form'!D125</f>
        <v>239.08</v>
      </c>
      <c r="E127" s="27">
        <v>0</v>
      </c>
      <c r="F127" s="36">
        <f t="shared" si="20"/>
        <v>0</v>
      </c>
      <c r="G127" s="55"/>
      <c r="H127" s="54">
        <f>'[1]Bond Reduction 1'!H127</f>
        <v>0</v>
      </c>
      <c r="I127" s="47">
        <f t="shared" si="21"/>
        <v>0</v>
      </c>
      <c r="J127" s="48">
        <f t="shared" si="22"/>
        <v>0</v>
      </c>
      <c r="K127" s="75"/>
      <c r="L127" s="46"/>
      <c r="M127" s="47">
        <f t="shared" si="19"/>
        <v>0</v>
      </c>
      <c r="N127" s="48">
        <f t="shared" si="23"/>
        <v>0</v>
      </c>
    </row>
    <row r="128" spans="1:14" x14ac:dyDescent="0.25">
      <c r="A128" s="33">
        <v>10</v>
      </c>
      <c r="B128" s="33" t="s">
        <v>137</v>
      </c>
      <c r="C128" s="33" t="s">
        <v>20</v>
      </c>
      <c r="D128" s="34">
        <f>'Bond Estimate Form'!D126</f>
        <v>509.46</v>
      </c>
      <c r="E128" s="27">
        <v>0</v>
      </c>
      <c r="F128" s="36">
        <f t="shared" si="20"/>
        <v>0</v>
      </c>
      <c r="G128" s="55"/>
      <c r="H128" s="54">
        <f>'[1]Bond Reduction 1'!H128</f>
        <v>0</v>
      </c>
      <c r="I128" s="47">
        <f t="shared" si="21"/>
        <v>0</v>
      </c>
      <c r="J128" s="48">
        <f t="shared" si="22"/>
        <v>0</v>
      </c>
      <c r="K128" s="75"/>
      <c r="L128" s="46"/>
      <c r="M128" s="47">
        <f t="shared" si="19"/>
        <v>0</v>
      </c>
      <c r="N128" s="48">
        <f t="shared" si="23"/>
        <v>0</v>
      </c>
    </row>
    <row r="129" spans="1:14" x14ac:dyDescent="0.25">
      <c r="A129" s="33">
        <v>11</v>
      </c>
      <c r="B129" s="33" t="s">
        <v>138</v>
      </c>
      <c r="C129" s="33" t="s">
        <v>29</v>
      </c>
      <c r="D129" s="34">
        <f>'Bond Estimate Form'!D127</f>
        <v>99.57</v>
      </c>
      <c r="E129" s="27">
        <v>0</v>
      </c>
      <c r="F129" s="36">
        <f t="shared" si="20"/>
        <v>0</v>
      </c>
      <c r="G129" s="56"/>
      <c r="H129" s="54">
        <f>'[1]Bond Reduction 1'!H129</f>
        <v>0</v>
      </c>
      <c r="I129" s="47">
        <f t="shared" si="21"/>
        <v>0</v>
      </c>
      <c r="J129" s="48">
        <f t="shared" si="22"/>
        <v>0</v>
      </c>
      <c r="K129" s="76"/>
      <c r="L129" s="46"/>
      <c r="M129" s="47">
        <f t="shared" si="19"/>
        <v>0</v>
      </c>
      <c r="N129" s="48">
        <f t="shared" si="23"/>
        <v>0</v>
      </c>
    </row>
    <row r="130" spans="1:14" ht="20.100000000000001" customHeight="1" x14ac:dyDescent="0.25">
      <c r="A130" s="31">
        <v>4.0999999999999996</v>
      </c>
      <c r="B130" s="61" t="s">
        <v>139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</row>
    <row r="131" spans="1:14" x14ac:dyDescent="0.25">
      <c r="A131" s="33">
        <v>1</v>
      </c>
      <c r="B131" s="33" t="s">
        <v>140</v>
      </c>
      <c r="C131" s="33" t="s">
        <v>22</v>
      </c>
      <c r="D131" s="34">
        <f>'Bond Estimate Form'!D129</f>
        <v>135.22</v>
      </c>
      <c r="E131" s="27">
        <v>0</v>
      </c>
      <c r="F131" s="36">
        <f t="shared" ref="F131:F137" si="24">D131*E131</f>
        <v>0</v>
      </c>
      <c r="G131" s="53"/>
      <c r="H131" s="54">
        <f>'[1]Bond Reduction 1'!H131</f>
        <v>0</v>
      </c>
      <c r="I131" s="47">
        <f t="shared" ref="I131:I139" si="25">F131*H131</f>
        <v>0</v>
      </c>
      <c r="J131" s="48">
        <f t="shared" ref="J131:J139" si="26">F131-I131</f>
        <v>0</v>
      </c>
      <c r="K131" s="74"/>
      <c r="L131" s="46"/>
      <c r="M131" s="47">
        <f t="shared" si="19"/>
        <v>0</v>
      </c>
      <c r="N131" s="48">
        <f t="shared" ref="N131:N139" si="27">J131-M131</f>
        <v>0</v>
      </c>
    </row>
    <row r="132" spans="1:14" x14ac:dyDescent="0.25">
      <c r="A132" s="33">
        <v>2</v>
      </c>
      <c r="B132" s="33" t="s">
        <v>141</v>
      </c>
      <c r="C132" s="33" t="s">
        <v>22</v>
      </c>
      <c r="D132" s="34">
        <f>'Bond Estimate Form'!D130</f>
        <v>131.02000000000001</v>
      </c>
      <c r="E132" s="27">
        <v>0</v>
      </c>
      <c r="F132" s="36">
        <f t="shared" si="24"/>
        <v>0</v>
      </c>
      <c r="G132" s="55"/>
      <c r="H132" s="54">
        <f>'[1]Bond Reduction 1'!H132</f>
        <v>0</v>
      </c>
      <c r="I132" s="47">
        <f t="shared" si="25"/>
        <v>0</v>
      </c>
      <c r="J132" s="48">
        <f t="shared" si="26"/>
        <v>0</v>
      </c>
      <c r="K132" s="75"/>
      <c r="L132" s="46"/>
      <c r="M132" s="47">
        <f t="shared" si="19"/>
        <v>0</v>
      </c>
      <c r="N132" s="48">
        <f t="shared" si="27"/>
        <v>0</v>
      </c>
    </row>
    <row r="133" spans="1:14" x14ac:dyDescent="0.25">
      <c r="A133" s="33">
        <v>3</v>
      </c>
      <c r="B133" s="33" t="s">
        <v>142</v>
      </c>
      <c r="C133" s="33" t="s">
        <v>22</v>
      </c>
      <c r="D133" s="34">
        <f>'Bond Estimate Form'!D131</f>
        <v>105.34</v>
      </c>
      <c r="E133" s="27">
        <v>0</v>
      </c>
      <c r="F133" s="36">
        <f t="shared" si="24"/>
        <v>0</v>
      </c>
      <c r="G133" s="55"/>
      <c r="H133" s="54">
        <f>'[1]Bond Reduction 1'!H133</f>
        <v>0</v>
      </c>
      <c r="I133" s="47">
        <f t="shared" si="25"/>
        <v>0</v>
      </c>
      <c r="J133" s="48">
        <f t="shared" si="26"/>
        <v>0</v>
      </c>
      <c r="K133" s="75"/>
      <c r="L133" s="46"/>
      <c r="M133" s="47">
        <f t="shared" si="19"/>
        <v>0</v>
      </c>
      <c r="N133" s="48">
        <f t="shared" si="27"/>
        <v>0</v>
      </c>
    </row>
    <row r="134" spans="1:14" x14ac:dyDescent="0.25">
      <c r="A134" s="33">
        <v>4</v>
      </c>
      <c r="B134" s="33" t="s">
        <v>143</v>
      </c>
      <c r="C134" s="33" t="s">
        <v>22</v>
      </c>
      <c r="D134" s="34">
        <f>'Bond Estimate Form'!D132</f>
        <v>119.55</v>
      </c>
      <c r="E134" s="27">
        <v>0</v>
      </c>
      <c r="F134" s="36">
        <f t="shared" si="24"/>
        <v>0</v>
      </c>
      <c r="G134" s="55"/>
      <c r="H134" s="54">
        <f>'[1]Bond Reduction 1'!H134</f>
        <v>0</v>
      </c>
      <c r="I134" s="47">
        <f t="shared" si="25"/>
        <v>0</v>
      </c>
      <c r="J134" s="48">
        <f t="shared" si="26"/>
        <v>0</v>
      </c>
      <c r="K134" s="75"/>
      <c r="L134" s="46"/>
      <c r="M134" s="47">
        <f t="shared" si="19"/>
        <v>0</v>
      </c>
      <c r="N134" s="48">
        <f t="shared" si="27"/>
        <v>0</v>
      </c>
    </row>
    <row r="135" spans="1:14" x14ac:dyDescent="0.25">
      <c r="A135" s="33">
        <v>5</v>
      </c>
      <c r="B135" s="33" t="s">
        <v>144</v>
      </c>
      <c r="C135" s="33" t="s">
        <v>20</v>
      </c>
      <c r="D135" s="34">
        <f>'Bond Estimate Form'!D133</f>
        <v>6356.23</v>
      </c>
      <c r="E135" s="27">
        <v>0</v>
      </c>
      <c r="F135" s="36">
        <f t="shared" si="24"/>
        <v>0</v>
      </c>
      <c r="G135" s="55"/>
      <c r="H135" s="54">
        <f>'[1]Bond Reduction 1'!H135</f>
        <v>0</v>
      </c>
      <c r="I135" s="47">
        <f t="shared" si="25"/>
        <v>0</v>
      </c>
      <c r="J135" s="48">
        <f t="shared" si="26"/>
        <v>0</v>
      </c>
      <c r="K135" s="75"/>
      <c r="L135" s="46"/>
      <c r="M135" s="47">
        <f t="shared" si="19"/>
        <v>0</v>
      </c>
      <c r="N135" s="48">
        <f t="shared" si="27"/>
        <v>0</v>
      </c>
    </row>
    <row r="136" spans="1:14" x14ac:dyDescent="0.25">
      <c r="A136" s="33">
        <v>6</v>
      </c>
      <c r="B136" s="33" t="s">
        <v>145</v>
      </c>
      <c r="C136" s="33" t="s">
        <v>20</v>
      </c>
      <c r="D136" s="34">
        <f>'Bond Estimate Form'!D134</f>
        <v>6779.08</v>
      </c>
      <c r="E136" s="27">
        <v>0</v>
      </c>
      <c r="F136" s="36">
        <f t="shared" si="24"/>
        <v>0</v>
      </c>
      <c r="G136" s="55"/>
      <c r="H136" s="54">
        <f>'[1]Bond Reduction 1'!H136</f>
        <v>0</v>
      </c>
      <c r="I136" s="47">
        <f t="shared" si="25"/>
        <v>0</v>
      </c>
      <c r="J136" s="48">
        <f t="shared" si="26"/>
        <v>0</v>
      </c>
      <c r="K136" s="75"/>
      <c r="L136" s="46"/>
      <c r="M136" s="47">
        <f t="shared" si="19"/>
        <v>0</v>
      </c>
      <c r="N136" s="48">
        <f t="shared" si="27"/>
        <v>0</v>
      </c>
    </row>
    <row r="137" spans="1:14" x14ac:dyDescent="0.25">
      <c r="A137" s="33">
        <v>7</v>
      </c>
      <c r="B137" s="33" t="s">
        <v>146</v>
      </c>
      <c r="C137" s="33" t="s">
        <v>22</v>
      </c>
      <c r="D137" s="34">
        <f>'Bond Estimate Form'!D135</f>
        <v>76.34</v>
      </c>
      <c r="E137" s="27"/>
      <c r="F137" s="36"/>
      <c r="G137" s="55"/>
      <c r="H137" s="54">
        <v>0.5</v>
      </c>
      <c r="I137" s="47">
        <f t="shared" si="25"/>
        <v>0</v>
      </c>
      <c r="J137" s="48">
        <f t="shared" si="26"/>
        <v>0</v>
      </c>
      <c r="K137" s="75"/>
      <c r="L137" s="46"/>
      <c r="M137" s="47">
        <f t="shared" si="19"/>
        <v>0</v>
      </c>
      <c r="N137" s="48">
        <f t="shared" si="27"/>
        <v>0</v>
      </c>
    </row>
    <row r="138" spans="1:14" ht="21.6" customHeight="1" x14ac:dyDescent="0.25">
      <c r="A138" s="33">
        <v>8</v>
      </c>
      <c r="B138" s="33" t="s">
        <v>147</v>
      </c>
      <c r="C138" s="33" t="s">
        <v>20</v>
      </c>
      <c r="D138" s="86" t="str">
        <f>'Bond Estimate Form'!D136</f>
        <v>Detailed estimate required.</v>
      </c>
      <c r="E138" s="27">
        <v>0</v>
      </c>
      <c r="F138" s="36">
        <f>E138</f>
        <v>0</v>
      </c>
      <c r="G138" s="55"/>
      <c r="H138" s="54">
        <f>'[1]Bond Reduction 1'!H138</f>
        <v>0</v>
      </c>
      <c r="I138" s="47">
        <f t="shared" si="25"/>
        <v>0</v>
      </c>
      <c r="J138" s="48">
        <f t="shared" si="26"/>
        <v>0</v>
      </c>
      <c r="K138" s="75"/>
      <c r="L138" s="46"/>
      <c r="M138" s="47">
        <f t="shared" si="19"/>
        <v>0</v>
      </c>
      <c r="N138" s="48">
        <f t="shared" si="27"/>
        <v>0</v>
      </c>
    </row>
    <row r="139" spans="1:14" x14ac:dyDescent="0.25">
      <c r="A139" s="33">
        <v>9</v>
      </c>
      <c r="B139" s="33" t="s">
        <v>148</v>
      </c>
      <c r="C139" s="33" t="s">
        <v>22</v>
      </c>
      <c r="D139" s="34" t="str">
        <f>'Bond Estimate Form'!D137</f>
        <v>Detailed estimate required.</v>
      </c>
      <c r="E139" s="27">
        <v>0</v>
      </c>
      <c r="F139" s="36">
        <f>E139</f>
        <v>0</v>
      </c>
      <c r="G139" s="56"/>
      <c r="H139" s="54">
        <f>'[1]Bond Reduction 1'!H139</f>
        <v>0</v>
      </c>
      <c r="I139" s="47">
        <f t="shared" si="25"/>
        <v>0</v>
      </c>
      <c r="J139" s="48">
        <f t="shared" si="26"/>
        <v>0</v>
      </c>
      <c r="K139" s="76"/>
      <c r="L139" s="46"/>
      <c r="M139" s="47">
        <f t="shared" si="19"/>
        <v>0</v>
      </c>
      <c r="N139" s="48">
        <f t="shared" si="27"/>
        <v>0</v>
      </c>
    </row>
    <row r="140" spans="1:14" ht="20.100000000000001" customHeight="1" x14ac:dyDescent="0.25">
      <c r="A140" s="31">
        <v>4.2</v>
      </c>
      <c r="B140" s="61" t="s">
        <v>149</v>
      </c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</row>
    <row r="141" spans="1:14" x14ac:dyDescent="0.25">
      <c r="A141" s="33">
        <v>1</v>
      </c>
      <c r="B141" s="33" t="s">
        <v>150</v>
      </c>
      <c r="C141" s="33" t="s">
        <v>22</v>
      </c>
      <c r="D141" s="34">
        <f>'Bond Estimate Form'!D139</f>
        <v>131.59</v>
      </c>
      <c r="E141" s="27">
        <v>0</v>
      </c>
      <c r="F141" s="36">
        <f t="shared" ref="F141:F157" si="28">D141*E141</f>
        <v>0</v>
      </c>
      <c r="G141" s="53"/>
      <c r="H141" s="54">
        <f>'[1]Bond Reduction 1'!H141</f>
        <v>0</v>
      </c>
      <c r="I141" s="47">
        <f t="shared" ref="I141:I157" si="29">F141*H141</f>
        <v>0</v>
      </c>
      <c r="J141" s="48">
        <f t="shared" ref="J141:J157" si="30">F141-I141</f>
        <v>0</v>
      </c>
      <c r="K141" s="74"/>
      <c r="L141" s="46"/>
      <c r="M141" s="47">
        <f t="shared" si="19"/>
        <v>0</v>
      </c>
      <c r="N141" s="48">
        <f t="shared" ref="N141:N157" si="31">J141-M141</f>
        <v>0</v>
      </c>
    </row>
    <row r="142" spans="1:14" x14ac:dyDescent="0.25">
      <c r="A142" s="33">
        <v>2</v>
      </c>
      <c r="B142" s="33" t="s">
        <v>151</v>
      </c>
      <c r="C142" s="33" t="s">
        <v>22</v>
      </c>
      <c r="D142" s="34">
        <f>'Bond Estimate Form'!D140</f>
        <v>130.55000000000001</v>
      </c>
      <c r="E142" s="27">
        <v>0</v>
      </c>
      <c r="F142" s="36">
        <f t="shared" si="28"/>
        <v>0</v>
      </c>
      <c r="G142" s="55"/>
      <c r="H142" s="54">
        <f>'[1]Bond Reduction 1'!H142</f>
        <v>0</v>
      </c>
      <c r="I142" s="47">
        <f t="shared" si="29"/>
        <v>0</v>
      </c>
      <c r="J142" s="48">
        <f t="shared" si="30"/>
        <v>0</v>
      </c>
      <c r="K142" s="75"/>
      <c r="L142" s="46"/>
      <c r="M142" s="47">
        <f t="shared" si="19"/>
        <v>0</v>
      </c>
      <c r="N142" s="48">
        <f t="shared" si="31"/>
        <v>0</v>
      </c>
    </row>
    <row r="143" spans="1:14" x14ac:dyDescent="0.25">
      <c r="A143" s="33">
        <v>3</v>
      </c>
      <c r="B143" s="33" t="s">
        <v>152</v>
      </c>
      <c r="C143" s="33" t="s">
        <v>22</v>
      </c>
      <c r="D143" s="34">
        <f>'Bond Estimate Form'!D141</f>
        <v>62.86</v>
      </c>
      <c r="E143" s="27">
        <v>0</v>
      </c>
      <c r="F143" s="36">
        <f t="shared" si="28"/>
        <v>0</v>
      </c>
      <c r="G143" s="55"/>
      <c r="H143" s="54">
        <f>'[1]Bond Reduction 1'!H143</f>
        <v>0</v>
      </c>
      <c r="I143" s="47">
        <f t="shared" si="29"/>
        <v>0</v>
      </c>
      <c r="J143" s="48">
        <f t="shared" si="30"/>
        <v>0</v>
      </c>
      <c r="K143" s="75"/>
      <c r="L143" s="46"/>
      <c r="M143" s="47">
        <f t="shared" si="19"/>
        <v>0</v>
      </c>
      <c r="N143" s="48">
        <f t="shared" si="31"/>
        <v>0</v>
      </c>
    </row>
    <row r="144" spans="1:14" x14ac:dyDescent="0.25">
      <c r="A144" s="33">
        <v>4</v>
      </c>
      <c r="B144" s="33" t="s">
        <v>153</v>
      </c>
      <c r="C144" s="33" t="s">
        <v>22</v>
      </c>
      <c r="D144" s="34">
        <f>'Bond Estimate Form'!D142</f>
        <v>61.8</v>
      </c>
      <c r="E144" s="27">
        <v>0</v>
      </c>
      <c r="F144" s="36">
        <f t="shared" si="28"/>
        <v>0</v>
      </c>
      <c r="G144" s="55"/>
      <c r="H144" s="54">
        <f>'[1]Bond Reduction 1'!H144</f>
        <v>0</v>
      </c>
      <c r="I144" s="47">
        <f t="shared" si="29"/>
        <v>0</v>
      </c>
      <c r="J144" s="48">
        <f t="shared" si="30"/>
        <v>0</v>
      </c>
      <c r="K144" s="75"/>
      <c r="L144" s="46"/>
      <c r="M144" s="47">
        <f t="shared" si="19"/>
        <v>0</v>
      </c>
      <c r="N144" s="48">
        <f t="shared" si="31"/>
        <v>0</v>
      </c>
    </row>
    <row r="145" spans="1:14" x14ac:dyDescent="0.25">
      <c r="A145" s="33">
        <v>5</v>
      </c>
      <c r="B145" s="33" t="s">
        <v>154</v>
      </c>
      <c r="C145" s="33" t="s">
        <v>22</v>
      </c>
      <c r="D145" s="34">
        <f>'Bond Estimate Form'!D143</f>
        <v>86.69</v>
      </c>
      <c r="E145" s="27">
        <v>0</v>
      </c>
      <c r="F145" s="36">
        <f t="shared" si="28"/>
        <v>0</v>
      </c>
      <c r="G145" s="55"/>
      <c r="H145" s="54">
        <f>'[1]Bond Reduction 1'!H145</f>
        <v>0</v>
      </c>
      <c r="I145" s="47">
        <f t="shared" si="29"/>
        <v>0</v>
      </c>
      <c r="J145" s="48">
        <f t="shared" si="30"/>
        <v>0</v>
      </c>
      <c r="K145" s="75"/>
      <c r="L145" s="46"/>
      <c r="M145" s="47">
        <f t="shared" si="19"/>
        <v>0</v>
      </c>
      <c r="N145" s="48">
        <f t="shared" si="31"/>
        <v>0</v>
      </c>
    </row>
    <row r="146" spans="1:14" x14ac:dyDescent="0.25">
      <c r="A146" s="33">
        <v>6</v>
      </c>
      <c r="B146" s="33" t="s">
        <v>155</v>
      </c>
      <c r="C146" s="33" t="s">
        <v>22</v>
      </c>
      <c r="D146" s="34">
        <f>'Bond Estimate Form'!D144</f>
        <v>117.22</v>
      </c>
      <c r="E146" s="27">
        <v>0</v>
      </c>
      <c r="F146" s="36">
        <f t="shared" si="28"/>
        <v>0</v>
      </c>
      <c r="G146" s="55"/>
      <c r="H146" s="54">
        <f>'[1]Bond Reduction 1'!H146</f>
        <v>0</v>
      </c>
      <c r="I146" s="47">
        <f t="shared" si="29"/>
        <v>0</v>
      </c>
      <c r="J146" s="48">
        <f t="shared" si="30"/>
        <v>0</v>
      </c>
      <c r="K146" s="75"/>
      <c r="L146" s="46"/>
      <c r="M146" s="47">
        <f t="shared" si="19"/>
        <v>0</v>
      </c>
      <c r="N146" s="48">
        <f t="shared" si="31"/>
        <v>0</v>
      </c>
    </row>
    <row r="147" spans="1:14" x14ac:dyDescent="0.25">
      <c r="A147" s="33">
        <v>7</v>
      </c>
      <c r="B147" s="33" t="s">
        <v>156</v>
      </c>
      <c r="C147" s="33" t="s">
        <v>22</v>
      </c>
      <c r="D147" s="34">
        <f>'Bond Estimate Form'!D145</f>
        <v>126.31</v>
      </c>
      <c r="E147" s="27">
        <v>0</v>
      </c>
      <c r="F147" s="36">
        <f t="shared" si="28"/>
        <v>0</v>
      </c>
      <c r="G147" s="55"/>
      <c r="H147" s="54">
        <f>'[1]Bond Reduction 1'!H147</f>
        <v>0</v>
      </c>
      <c r="I147" s="47">
        <f t="shared" si="29"/>
        <v>0</v>
      </c>
      <c r="J147" s="48">
        <f t="shared" si="30"/>
        <v>0</v>
      </c>
      <c r="K147" s="75"/>
      <c r="L147" s="46"/>
      <c r="M147" s="47">
        <f t="shared" ref="M147:M210" si="32">F147*L147</f>
        <v>0</v>
      </c>
      <c r="N147" s="48">
        <f t="shared" si="31"/>
        <v>0</v>
      </c>
    </row>
    <row r="148" spans="1:14" x14ac:dyDescent="0.25">
      <c r="A148" s="33">
        <v>8</v>
      </c>
      <c r="B148" s="33" t="s">
        <v>157</v>
      </c>
      <c r="C148" s="33" t="s">
        <v>22</v>
      </c>
      <c r="D148" s="34">
        <f>'Bond Estimate Form'!D146</f>
        <v>135.38</v>
      </c>
      <c r="E148" s="27">
        <v>0</v>
      </c>
      <c r="F148" s="36">
        <f t="shared" si="28"/>
        <v>0</v>
      </c>
      <c r="G148" s="55"/>
      <c r="H148" s="54">
        <f>'[1]Bond Reduction 1'!H148</f>
        <v>0</v>
      </c>
      <c r="I148" s="47">
        <f t="shared" si="29"/>
        <v>0</v>
      </c>
      <c r="J148" s="48">
        <f t="shared" si="30"/>
        <v>0</v>
      </c>
      <c r="K148" s="75"/>
      <c r="L148" s="46"/>
      <c r="M148" s="47">
        <f t="shared" si="32"/>
        <v>0</v>
      </c>
      <c r="N148" s="48">
        <f t="shared" si="31"/>
        <v>0</v>
      </c>
    </row>
    <row r="149" spans="1:14" x14ac:dyDescent="0.25">
      <c r="A149" s="33">
        <v>9</v>
      </c>
      <c r="B149" s="33" t="s">
        <v>158</v>
      </c>
      <c r="C149" s="33" t="s">
        <v>22</v>
      </c>
      <c r="D149" s="34">
        <f>'Bond Estimate Form'!D147</f>
        <v>5955.99</v>
      </c>
      <c r="E149" s="27">
        <v>0</v>
      </c>
      <c r="F149" s="36">
        <f t="shared" si="28"/>
        <v>0</v>
      </c>
      <c r="G149" s="55"/>
      <c r="H149" s="54">
        <f>'[1]Bond Reduction 1'!H149</f>
        <v>0</v>
      </c>
      <c r="I149" s="47">
        <f t="shared" si="29"/>
        <v>0</v>
      </c>
      <c r="J149" s="48">
        <f t="shared" si="30"/>
        <v>0</v>
      </c>
      <c r="K149" s="75"/>
      <c r="L149" s="46"/>
      <c r="M149" s="47">
        <f t="shared" si="32"/>
        <v>0</v>
      </c>
      <c r="N149" s="48">
        <f t="shared" si="31"/>
        <v>0</v>
      </c>
    </row>
    <row r="150" spans="1:14" x14ac:dyDescent="0.25">
      <c r="A150" s="33">
        <v>10</v>
      </c>
      <c r="B150" s="33" t="s">
        <v>159</v>
      </c>
      <c r="C150" s="33" t="s">
        <v>20</v>
      </c>
      <c r="D150" s="34">
        <f>'Bond Estimate Form'!D148</f>
        <v>1241.17</v>
      </c>
      <c r="E150" s="27">
        <v>0</v>
      </c>
      <c r="F150" s="36">
        <f t="shared" si="28"/>
        <v>0</v>
      </c>
      <c r="G150" s="55"/>
      <c r="H150" s="54">
        <f>'[1]Bond Reduction 1'!H150</f>
        <v>0</v>
      </c>
      <c r="I150" s="47">
        <f t="shared" si="29"/>
        <v>0</v>
      </c>
      <c r="J150" s="48">
        <f t="shared" si="30"/>
        <v>0</v>
      </c>
      <c r="K150" s="75"/>
      <c r="L150" s="46"/>
      <c r="M150" s="47">
        <f t="shared" si="32"/>
        <v>0</v>
      </c>
      <c r="N150" s="48">
        <f t="shared" si="31"/>
        <v>0</v>
      </c>
    </row>
    <row r="151" spans="1:14" x14ac:dyDescent="0.25">
      <c r="A151" s="33">
        <v>11</v>
      </c>
      <c r="B151" s="33" t="s">
        <v>160</v>
      </c>
      <c r="C151" s="33" t="s">
        <v>20</v>
      </c>
      <c r="D151" s="34">
        <f>'Bond Estimate Form'!D149</f>
        <v>1679.69</v>
      </c>
      <c r="E151" s="27">
        <v>0</v>
      </c>
      <c r="F151" s="36">
        <f t="shared" si="28"/>
        <v>0</v>
      </c>
      <c r="G151" s="55"/>
      <c r="H151" s="54">
        <f>'[1]Bond Reduction 1'!H151</f>
        <v>0</v>
      </c>
      <c r="I151" s="47">
        <f t="shared" si="29"/>
        <v>0</v>
      </c>
      <c r="J151" s="48">
        <f t="shared" si="30"/>
        <v>0</v>
      </c>
      <c r="K151" s="75"/>
      <c r="L151" s="46"/>
      <c r="M151" s="47">
        <f t="shared" si="32"/>
        <v>0</v>
      </c>
      <c r="N151" s="48">
        <f t="shared" si="31"/>
        <v>0</v>
      </c>
    </row>
    <row r="152" spans="1:14" x14ac:dyDescent="0.25">
      <c r="A152" s="33">
        <v>12</v>
      </c>
      <c r="B152" s="33" t="s">
        <v>161</v>
      </c>
      <c r="C152" s="33" t="s">
        <v>20</v>
      </c>
      <c r="D152" s="34">
        <f>'Bond Estimate Form'!D150</f>
        <v>1601.74</v>
      </c>
      <c r="E152" s="27">
        <v>0</v>
      </c>
      <c r="F152" s="36">
        <f t="shared" si="28"/>
        <v>0</v>
      </c>
      <c r="G152" s="55"/>
      <c r="H152" s="54">
        <f>'[1]Bond Reduction 1'!H152</f>
        <v>0</v>
      </c>
      <c r="I152" s="47">
        <f t="shared" si="29"/>
        <v>0</v>
      </c>
      <c r="J152" s="48">
        <f t="shared" si="30"/>
        <v>0</v>
      </c>
      <c r="K152" s="75"/>
      <c r="L152" s="46"/>
      <c r="M152" s="47">
        <f t="shared" si="32"/>
        <v>0</v>
      </c>
      <c r="N152" s="48">
        <f t="shared" si="31"/>
        <v>0</v>
      </c>
    </row>
    <row r="153" spans="1:14" x14ac:dyDescent="0.25">
      <c r="A153" s="33">
        <v>13</v>
      </c>
      <c r="B153" s="33" t="s">
        <v>162</v>
      </c>
      <c r="C153" s="33" t="s">
        <v>20</v>
      </c>
      <c r="D153" s="34">
        <f>'Bond Estimate Form'!D151</f>
        <v>2233.48</v>
      </c>
      <c r="E153" s="27">
        <v>0</v>
      </c>
      <c r="F153" s="36">
        <f t="shared" si="28"/>
        <v>0</v>
      </c>
      <c r="G153" s="55"/>
      <c r="H153" s="54">
        <f>'[1]Bond Reduction 1'!H153</f>
        <v>0</v>
      </c>
      <c r="I153" s="47">
        <f t="shared" si="29"/>
        <v>0</v>
      </c>
      <c r="J153" s="48">
        <f t="shared" si="30"/>
        <v>0</v>
      </c>
      <c r="K153" s="75"/>
      <c r="L153" s="46"/>
      <c r="M153" s="47">
        <f t="shared" si="32"/>
        <v>0</v>
      </c>
      <c r="N153" s="48">
        <f t="shared" si="31"/>
        <v>0</v>
      </c>
    </row>
    <row r="154" spans="1:14" x14ac:dyDescent="0.25">
      <c r="A154" s="33">
        <v>14</v>
      </c>
      <c r="B154" s="33" t="s">
        <v>163</v>
      </c>
      <c r="C154" s="33" t="s">
        <v>20</v>
      </c>
      <c r="D154" s="34">
        <f>'Bond Estimate Form'!D152</f>
        <v>3708.43</v>
      </c>
      <c r="E154" s="27">
        <v>0</v>
      </c>
      <c r="F154" s="36">
        <f t="shared" si="28"/>
        <v>0</v>
      </c>
      <c r="G154" s="55"/>
      <c r="H154" s="54">
        <f>'[1]Bond Reduction 1'!H154</f>
        <v>0</v>
      </c>
      <c r="I154" s="47">
        <f t="shared" si="29"/>
        <v>0</v>
      </c>
      <c r="J154" s="48">
        <f t="shared" si="30"/>
        <v>0</v>
      </c>
      <c r="K154" s="75"/>
      <c r="L154" s="46"/>
      <c r="M154" s="47">
        <f t="shared" si="32"/>
        <v>0</v>
      </c>
      <c r="N154" s="48">
        <f t="shared" si="31"/>
        <v>0</v>
      </c>
    </row>
    <row r="155" spans="1:14" ht="21.6" customHeight="1" x14ac:dyDescent="0.25">
      <c r="A155" s="33">
        <v>15</v>
      </c>
      <c r="B155" s="33" t="s">
        <v>164</v>
      </c>
      <c r="C155" s="33" t="s">
        <v>20</v>
      </c>
      <c r="D155" s="86" t="str">
        <f>'Bond Estimate Form'!D153</f>
        <v>Detailed estimate required.</v>
      </c>
      <c r="E155" s="27">
        <v>0</v>
      </c>
      <c r="F155" s="36">
        <f>DG155</f>
        <v>0</v>
      </c>
      <c r="G155" s="55"/>
      <c r="H155" s="54">
        <f>'[1]Bond Reduction 1'!H155</f>
        <v>0</v>
      </c>
      <c r="I155" s="47">
        <f t="shared" si="29"/>
        <v>0</v>
      </c>
      <c r="J155" s="48">
        <f t="shared" si="30"/>
        <v>0</v>
      </c>
      <c r="K155" s="75"/>
      <c r="L155" s="46"/>
      <c r="M155" s="47">
        <f t="shared" si="32"/>
        <v>0</v>
      </c>
      <c r="N155" s="48">
        <f t="shared" si="31"/>
        <v>0</v>
      </c>
    </row>
    <row r="156" spans="1:14" x14ac:dyDescent="0.25">
      <c r="A156" s="33">
        <v>16</v>
      </c>
      <c r="B156" s="33" t="s">
        <v>165</v>
      </c>
      <c r="C156" s="33" t="s">
        <v>20</v>
      </c>
      <c r="D156" s="34" t="str">
        <f>'Bond Estimate Form'!D154</f>
        <v>Detailed estimate required.</v>
      </c>
      <c r="E156" s="27">
        <v>0</v>
      </c>
      <c r="F156" s="36">
        <f>DG156</f>
        <v>0</v>
      </c>
      <c r="G156" s="55"/>
      <c r="H156" s="54">
        <f>'[1]Bond Reduction 1'!H156</f>
        <v>0</v>
      </c>
      <c r="I156" s="47">
        <f t="shared" si="29"/>
        <v>0</v>
      </c>
      <c r="J156" s="48">
        <f t="shared" si="30"/>
        <v>0</v>
      </c>
      <c r="K156" s="75"/>
      <c r="L156" s="46"/>
      <c r="M156" s="47">
        <f t="shared" si="32"/>
        <v>0</v>
      </c>
      <c r="N156" s="48">
        <f t="shared" si="31"/>
        <v>0</v>
      </c>
    </row>
    <row r="157" spans="1:14" x14ac:dyDescent="0.25">
      <c r="A157" s="33">
        <v>17</v>
      </c>
      <c r="B157" s="33" t="s">
        <v>166</v>
      </c>
      <c r="C157" s="33" t="s">
        <v>20</v>
      </c>
      <c r="D157" s="34">
        <f>'Bond Estimate Form'!D155</f>
        <v>2965.22</v>
      </c>
      <c r="E157" s="27">
        <v>0</v>
      </c>
      <c r="F157" s="36">
        <f t="shared" si="28"/>
        <v>0</v>
      </c>
      <c r="G157" s="56"/>
      <c r="H157" s="54">
        <f>'[1]Bond Reduction 1'!H157</f>
        <v>0</v>
      </c>
      <c r="I157" s="47">
        <f t="shared" si="29"/>
        <v>0</v>
      </c>
      <c r="J157" s="48">
        <f t="shared" si="30"/>
        <v>0</v>
      </c>
      <c r="K157" s="76"/>
      <c r="L157" s="46"/>
      <c r="M157" s="47">
        <f t="shared" si="32"/>
        <v>0</v>
      </c>
      <c r="N157" s="48">
        <f t="shared" si="31"/>
        <v>0</v>
      </c>
    </row>
    <row r="158" spans="1:14" ht="20.100000000000001" customHeight="1" x14ac:dyDescent="0.25">
      <c r="A158" s="31">
        <v>5.0999999999999996</v>
      </c>
      <c r="B158" s="78" t="s">
        <v>167</v>
      </c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</row>
    <row r="159" spans="1:14" x14ac:dyDescent="0.25">
      <c r="A159" s="40"/>
      <c r="B159" s="77" t="s">
        <v>168</v>
      </c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</row>
    <row r="160" spans="1:14" x14ac:dyDescent="0.25">
      <c r="A160" s="33">
        <v>1</v>
      </c>
      <c r="B160" s="33" t="s">
        <v>169</v>
      </c>
      <c r="C160" s="33" t="s">
        <v>29</v>
      </c>
      <c r="D160" s="34">
        <f>'Bond Estimate Form'!D158</f>
        <v>26.44</v>
      </c>
      <c r="E160" s="27">
        <v>0</v>
      </c>
      <c r="F160" s="36">
        <f t="shared" ref="F160:F223" si="33">D160*E160</f>
        <v>0</v>
      </c>
      <c r="G160" s="58"/>
      <c r="H160" s="54">
        <f>'[1]Bond Reduction 1'!H160</f>
        <v>0</v>
      </c>
      <c r="I160" s="47">
        <f t="shared" ref="I160:I172" si="34">F160*H160</f>
        <v>0</v>
      </c>
      <c r="J160" s="48">
        <f t="shared" ref="J160:J172" si="35">F160-I160</f>
        <v>0</v>
      </c>
      <c r="K160" s="74"/>
      <c r="L160" s="46"/>
      <c r="M160" s="47">
        <f t="shared" si="32"/>
        <v>0</v>
      </c>
      <c r="N160" s="48">
        <f t="shared" ref="N160:N172" si="36">J160-M160</f>
        <v>0</v>
      </c>
    </row>
    <row r="161" spans="1:14" x14ac:dyDescent="0.25">
      <c r="A161" s="33">
        <v>2</v>
      </c>
      <c r="B161" s="33" t="s">
        <v>170</v>
      </c>
      <c r="C161" s="33" t="s">
        <v>29</v>
      </c>
      <c r="D161" s="34">
        <f>'Bond Estimate Form'!D159</f>
        <v>23.16</v>
      </c>
      <c r="E161" s="27">
        <v>0</v>
      </c>
      <c r="F161" s="36">
        <f t="shared" si="33"/>
        <v>0</v>
      </c>
      <c r="G161" s="58"/>
      <c r="H161" s="54">
        <f>'[1]Bond Reduction 1'!H161</f>
        <v>0</v>
      </c>
      <c r="I161" s="47">
        <f t="shared" si="34"/>
        <v>0</v>
      </c>
      <c r="J161" s="48">
        <f t="shared" si="35"/>
        <v>0</v>
      </c>
      <c r="K161" s="75"/>
      <c r="L161" s="46"/>
      <c r="M161" s="47">
        <f t="shared" si="32"/>
        <v>0</v>
      </c>
      <c r="N161" s="48">
        <f t="shared" si="36"/>
        <v>0</v>
      </c>
    </row>
    <row r="162" spans="1:14" x14ac:dyDescent="0.25">
      <c r="A162" s="33">
        <v>3</v>
      </c>
      <c r="B162" s="33" t="s">
        <v>171</v>
      </c>
      <c r="C162" s="33" t="s">
        <v>29</v>
      </c>
      <c r="D162" s="34">
        <f>'Bond Estimate Form'!D160</f>
        <v>25.11</v>
      </c>
      <c r="E162" s="27">
        <v>0</v>
      </c>
      <c r="F162" s="36">
        <f t="shared" si="33"/>
        <v>0</v>
      </c>
      <c r="G162" s="58"/>
      <c r="H162" s="54">
        <f>'[1]Bond Reduction 1'!H162</f>
        <v>0</v>
      </c>
      <c r="I162" s="47">
        <f t="shared" si="34"/>
        <v>0</v>
      </c>
      <c r="J162" s="48">
        <f t="shared" si="35"/>
        <v>0</v>
      </c>
      <c r="K162" s="75"/>
      <c r="L162" s="46"/>
      <c r="M162" s="47">
        <f t="shared" si="32"/>
        <v>0</v>
      </c>
      <c r="N162" s="48">
        <f t="shared" si="36"/>
        <v>0</v>
      </c>
    </row>
    <row r="163" spans="1:14" x14ac:dyDescent="0.25">
      <c r="A163" s="33">
        <v>4</v>
      </c>
      <c r="B163" s="33" t="s">
        <v>172</v>
      </c>
      <c r="C163" s="33" t="s">
        <v>29</v>
      </c>
      <c r="D163" s="34">
        <f>'Bond Estimate Form'!D161</f>
        <v>47.17</v>
      </c>
      <c r="E163" s="27">
        <v>0</v>
      </c>
      <c r="F163" s="36">
        <f t="shared" si="33"/>
        <v>0</v>
      </c>
      <c r="G163" s="58"/>
      <c r="H163" s="54">
        <f>'[1]Bond Reduction 1'!H163</f>
        <v>0</v>
      </c>
      <c r="I163" s="47">
        <f t="shared" si="34"/>
        <v>0</v>
      </c>
      <c r="J163" s="48">
        <f t="shared" si="35"/>
        <v>0</v>
      </c>
      <c r="K163" s="75"/>
      <c r="L163" s="46"/>
      <c r="M163" s="47">
        <f t="shared" si="32"/>
        <v>0</v>
      </c>
      <c r="N163" s="48">
        <f t="shared" si="36"/>
        <v>0</v>
      </c>
    </row>
    <row r="164" spans="1:14" x14ac:dyDescent="0.25">
      <c r="A164" s="33">
        <v>5</v>
      </c>
      <c r="B164" s="33" t="s">
        <v>173</v>
      </c>
      <c r="C164" s="33" t="s">
        <v>36</v>
      </c>
      <c r="D164" s="34">
        <f>'Bond Estimate Form'!D162</f>
        <v>2.21</v>
      </c>
      <c r="E164" s="27">
        <v>0</v>
      </c>
      <c r="F164" s="36">
        <f t="shared" si="33"/>
        <v>0</v>
      </c>
      <c r="G164" s="58"/>
      <c r="H164" s="54">
        <f>'[1]Bond Reduction 1'!H164</f>
        <v>0</v>
      </c>
      <c r="I164" s="47">
        <f t="shared" si="34"/>
        <v>0</v>
      </c>
      <c r="J164" s="48">
        <f t="shared" si="35"/>
        <v>0</v>
      </c>
      <c r="K164" s="75"/>
      <c r="L164" s="46"/>
      <c r="M164" s="47">
        <f t="shared" si="32"/>
        <v>0</v>
      </c>
      <c r="N164" s="48">
        <f t="shared" si="36"/>
        <v>0</v>
      </c>
    </row>
    <row r="165" spans="1:14" x14ac:dyDescent="0.25">
      <c r="A165" s="33">
        <v>6</v>
      </c>
      <c r="B165" s="33" t="s">
        <v>174</v>
      </c>
      <c r="C165" s="33" t="s">
        <v>29</v>
      </c>
      <c r="D165" s="34">
        <f>'Bond Estimate Form'!D163</f>
        <v>1093.9100000000001</v>
      </c>
      <c r="E165" s="27">
        <v>0</v>
      </c>
      <c r="F165" s="36">
        <f t="shared" si="33"/>
        <v>0</v>
      </c>
      <c r="G165" s="58"/>
      <c r="H165" s="54">
        <f>'[1]Bond Reduction 1'!H165</f>
        <v>0</v>
      </c>
      <c r="I165" s="47">
        <f t="shared" si="34"/>
        <v>0</v>
      </c>
      <c r="J165" s="48">
        <f t="shared" si="35"/>
        <v>0</v>
      </c>
      <c r="K165" s="75"/>
      <c r="L165" s="46"/>
      <c r="M165" s="47">
        <f t="shared" si="32"/>
        <v>0</v>
      </c>
      <c r="N165" s="48">
        <f t="shared" si="36"/>
        <v>0</v>
      </c>
    </row>
    <row r="166" spans="1:14" x14ac:dyDescent="0.25">
      <c r="A166" s="33">
        <v>7</v>
      </c>
      <c r="B166" s="33" t="s">
        <v>175</v>
      </c>
      <c r="C166" s="27" t="s">
        <v>20</v>
      </c>
      <c r="D166" s="34">
        <f>'Bond Estimate Form'!D164</f>
        <v>7214.88</v>
      </c>
      <c r="E166" s="27">
        <v>0</v>
      </c>
      <c r="F166" s="36">
        <f t="shared" si="33"/>
        <v>0</v>
      </c>
      <c r="G166" s="58"/>
      <c r="H166" s="54">
        <f>'[1]Bond Reduction 1'!H166</f>
        <v>0</v>
      </c>
      <c r="I166" s="47">
        <f t="shared" si="34"/>
        <v>0</v>
      </c>
      <c r="J166" s="48">
        <f t="shared" si="35"/>
        <v>0</v>
      </c>
      <c r="K166" s="75"/>
      <c r="L166" s="46"/>
      <c r="M166" s="47">
        <f t="shared" si="32"/>
        <v>0</v>
      </c>
      <c r="N166" s="48">
        <f t="shared" si="36"/>
        <v>0</v>
      </c>
    </row>
    <row r="167" spans="1:14" x14ac:dyDescent="0.25">
      <c r="A167" s="33">
        <v>8</v>
      </c>
      <c r="B167" s="33" t="s">
        <v>176</v>
      </c>
      <c r="C167" s="33" t="s">
        <v>20</v>
      </c>
      <c r="D167" s="34">
        <f>'Bond Estimate Form'!D165</f>
        <v>1046.21</v>
      </c>
      <c r="E167" s="27">
        <v>0</v>
      </c>
      <c r="F167" s="36">
        <f t="shared" si="33"/>
        <v>0</v>
      </c>
      <c r="G167" s="58"/>
      <c r="H167" s="54">
        <f>'[1]Bond Reduction 1'!H167</f>
        <v>0</v>
      </c>
      <c r="I167" s="47">
        <f t="shared" si="34"/>
        <v>0</v>
      </c>
      <c r="J167" s="48">
        <f t="shared" si="35"/>
        <v>0</v>
      </c>
      <c r="K167" s="75"/>
      <c r="L167" s="46"/>
      <c r="M167" s="47">
        <f t="shared" si="32"/>
        <v>0</v>
      </c>
      <c r="N167" s="48">
        <f t="shared" si="36"/>
        <v>0</v>
      </c>
    </row>
    <row r="168" spans="1:14" x14ac:dyDescent="0.25">
      <c r="A168" s="33">
        <v>9</v>
      </c>
      <c r="B168" s="33" t="s">
        <v>177</v>
      </c>
      <c r="C168" s="29" t="s">
        <v>29</v>
      </c>
      <c r="D168" s="34">
        <f>'Bond Estimate Form'!D166</f>
        <v>66.400000000000006</v>
      </c>
      <c r="E168" s="27">
        <v>0</v>
      </c>
      <c r="F168" s="36">
        <f t="shared" si="33"/>
        <v>0</v>
      </c>
      <c r="G168" s="58"/>
      <c r="H168" s="54">
        <f>'[1]Bond Reduction 1'!H168</f>
        <v>0</v>
      </c>
      <c r="I168" s="47">
        <f t="shared" si="34"/>
        <v>0</v>
      </c>
      <c r="J168" s="48">
        <f t="shared" si="35"/>
        <v>0</v>
      </c>
      <c r="K168" s="75"/>
      <c r="L168" s="46"/>
      <c r="M168" s="47">
        <f t="shared" si="32"/>
        <v>0</v>
      </c>
      <c r="N168" s="48">
        <f t="shared" si="36"/>
        <v>0</v>
      </c>
    </row>
    <row r="169" spans="1:14" x14ac:dyDescent="0.25">
      <c r="A169" s="33">
        <v>10</v>
      </c>
      <c r="B169" s="33" t="s">
        <v>178</v>
      </c>
      <c r="C169" s="27" t="s">
        <v>179</v>
      </c>
      <c r="D169" s="34">
        <f>'Bond Estimate Form'!D167</f>
        <v>59.36</v>
      </c>
      <c r="E169" s="27">
        <v>0</v>
      </c>
      <c r="F169" s="36">
        <f t="shared" si="33"/>
        <v>0</v>
      </c>
      <c r="G169" s="58"/>
      <c r="H169" s="54">
        <f>'[1]Bond Reduction 1'!H169</f>
        <v>0</v>
      </c>
      <c r="I169" s="47">
        <f t="shared" si="34"/>
        <v>0</v>
      </c>
      <c r="J169" s="48">
        <f t="shared" si="35"/>
        <v>0</v>
      </c>
      <c r="K169" s="75"/>
      <c r="L169" s="46"/>
      <c r="M169" s="47">
        <f t="shared" si="32"/>
        <v>0</v>
      </c>
      <c r="N169" s="48">
        <f t="shared" si="36"/>
        <v>0</v>
      </c>
    </row>
    <row r="170" spans="1:14" x14ac:dyDescent="0.25">
      <c r="A170" s="33">
        <v>11</v>
      </c>
      <c r="B170" s="33" t="s">
        <v>180</v>
      </c>
      <c r="C170" s="27" t="s">
        <v>181</v>
      </c>
      <c r="D170" s="34">
        <f>'Bond Estimate Form'!D168</f>
        <v>60.57</v>
      </c>
      <c r="E170" s="27">
        <v>0</v>
      </c>
      <c r="F170" s="36">
        <f t="shared" si="33"/>
        <v>0</v>
      </c>
      <c r="G170" s="58"/>
      <c r="H170" s="54">
        <f>'[1]Bond Reduction 1'!H170</f>
        <v>0</v>
      </c>
      <c r="I170" s="47">
        <f t="shared" si="34"/>
        <v>0</v>
      </c>
      <c r="J170" s="48">
        <f t="shared" si="35"/>
        <v>0</v>
      </c>
      <c r="K170" s="75"/>
      <c r="L170" s="46"/>
      <c r="M170" s="47">
        <f t="shared" si="32"/>
        <v>0</v>
      </c>
      <c r="N170" s="48">
        <f t="shared" si="36"/>
        <v>0</v>
      </c>
    </row>
    <row r="171" spans="1:14" x14ac:dyDescent="0.25">
      <c r="A171" s="33">
        <v>12</v>
      </c>
      <c r="B171" s="33" t="s">
        <v>182</v>
      </c>
      <c r="C171" s="27" t="s">
        <v>181</v>
      </c>
      <c r="D171" s="34">
        <f>'Bond Estimate Form'!D169</f>
        <v>12.07</v>
      </c>
      <c r="E171" s="27">
        <v>0</v>
      </c>
      <c r="F171" s="36">
        <f t="shared" si="33"/>
        <v>0</v>
      </c>
      <c r="G171" s="58"/>
      <c r="H171" s="54">
        <f>'[1]Bond Reduction 1'!H171</f>
        <v>0</v>
      </c>
      <c r="I171" s="47">
        <f t="shared" si="34"/>
        <v>0</v>
      </c>
      <c r="J171" s="48">
        <f t="shared" si="35"/>
        <v>0</v>
      </c>
      <c r="K171" s="75"/>
      <c r="L171" s="46"/>
      <c r="M171" s="47">
        <f t="shared" si="32"/>
        <v>0</v>
      </c>
      <c r="N171" s="48">
        <f t="shared" si="36"/>
        <v>0</v>
      </c>
    </row>
    <row r="172" spans="1:14" x14ac:dyDescent="0.25">
      <c r="A172" s="33">
        <v>13</v>
      </c>
      <c r="B172" s="33" t="s">
        <v>183</v>
      </c>
      <c r="C172" s="29" t="s">
        <v>36</v>
      </c>
      <c r="D172" s="34">
        <f>'Bond Estimate Form'!D170</f>
        <v>43.02</v>
      </c>
      <c r="E172" s="27">
        <v>0</v>
      </c>
      <c r="F172" s="36">
        <f t="shared" si="33"/>
        <v>0</v>
      </c>
      <c r="G172" s="58"/>
      <c r="H172" s="54">
        <f>'[1]Bond Reduction 1'!H172</f>
        <v>0</v>
      </c>
      <c r="I172" s="47">
        <f t="shared" si="34"/>
        <v>0</v>
      </c>
      <c r="J172" s="48">
        <f t="shared" si="35"/>
        <v>0</v>
      </c>
      <c r="K172" s="76"/>
      <c r="L172" s="46"/>
      <c r="M172" s="47">
        <f t="shared" si="32"/>
        <v>0</v>
      </c>
      <c r="N172" s="48">
        <f t="shared" si="36"/>
        <v>0</v>
      </c>
    </row>
    <row r="173" spans="1:14" x14ac:dyDescent="0.25">
      <c r="A173" s="33"/>
      <c r="B173" s="77" t="s">
        <v>184</v>
      </c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</row>
    <row r="174" spans="1:14" x14ac:dyDescent="0.25">
      <c r="A174" s="33">
        <v>14</v>
      </c>
      <c r="B174" s="33" t="s">
        <v>185</v>
      </c>
      <c r="C174" s="29" t="s">
        <v>22</v>
      </c>
      <c r="D174" s="34">
        <f>'Bond Estimate Form'!D172</f>
        <v>18.440000000000001</v>
      </c>
      <c r="E174" s="27">
        <v>0</v>
      </c>
      <c r="F174" s="36">
        <f t="shared" si="33"/>
        <v>0</v>
      </c>
      <c r="G174" s="58"/>
      <c r="H174" s="54">
        <f>'[1]Bond Reduction 1'!H174</f>
        <v>0</v>
      </c>
      <c r="I174" s="47">
        <f>F174*H174</f>
        <v>0</v>
      </c>
      <c r="J174" s="48">
        <f>F174-I174</f>
        <v>0</v>
      </c>
      <c r="K174" s="74"/>
      <c r="L174" s="46"/>
      <c r="M174" s="47">
        <f t="shared" si="32"/>
        <v>0</v>
      </c>
      <c r="N174" s="48">
        <f t="shared" ref="N174:N177" si="37">J174-M174</f>
        <v>0</v>
      </c>
    </row>
    <row r="175" spans="1:14" x14ac:dyDescent="0.25">
      <c r="A175" s="33">
        <v>15</v>
      </c>
      <c r="B175" s="33" t="s">
        <v>186</v>
      </c>
      <c r="C175" s="29" t="s">
        <v>22</v>
      </c>
      <c r="D175" s="34">
        <f>'Bond Estimate Form'!D173</f>
        <v>19.670000000000002</v>
      </c>
      <c r="E175" s="27">
        <v>0</v>
      </c>
      <c r="F175" s="36">
        <f t="shared" si="33"/>
        <v>0</v>
      </c>
      <c r="G175" s="58"/>
      <c r="H175" s="54">
        <f>'[1]Bond Reduction 1'!H175</f>
        <v>0</v>
      </c>
      <c r="I175" s="47">
        <f>F175*H175</f>
        <v>0</v>
      </c>
      <c r="J175" s="48">
        <f>F175-I175</f>
        <v>0</v>
      </c>
      <c r="K175" s="75"/>
      <c r="L175" s="46"/>
      <c r="M175" s="47">
        <f t="shared" si="32"/>
        <v>0</v>
      </c>
      <c r="N175" s="48">
        <f t="shared" si="37"/>
        <v>0</v>
      </c>
    </row>
    <row r="176" spans="1:14" x14ac:dyDescent="0.25">
      <c r="A176" s="33">
        <v>16</v>
      </c>
      <c r="B176" s="33" t="s">
        <v>187</v>
      </c>
      <c r="C176" s="29" t="s">
        <v>22</v>
      </c>
      <c r="D176" s="34">
        <f>'Bond Estimate Form'!D174</f>
        <v>30.57</v>
      </c>
      <c r="E176" s="27">
        <v>0</v>
      </c>
      <c r="F176" s="36">
        <f t="shared" si="33"/>
        <v>0</v>
      </c>
      <c r="G176" s="58"/>
      <c r="H176" s="54">
        <f>'[1]Bond Reduction 1'!H176</f>
        <v>0</v>
      </c>
      <c r="I176" s="47">
        <f>F176*H176</f>
        <v>0</v>
      </c>
      <c r="J176" s="48">
        <f>F176-I176</f>
        <v>0</v>
      </c>
      <c r="K176" s="75"/>
      <c r="L176" s="46"/>
      <c r="M176" s="47">
        <f t="shared" si="32"/>
        <v>0</v>
      </c>
      <c r="N176" s="48">
        <f t="shared" si="37"/>
        <v>0</v>
      </c>
    </row>
    <row r="177" spans="1:14" x14ac:dyDescent="0.25">
      <c r="A177" s="33">
        <v>17</v>
      </c>
      <c r="B177" s="33" t="s">
        <v>188</v>
      </c>
      <c r="C177" s="29" t="s">
        <v>22</v>
      </c>
      <c r="D177" s="34">
        <f>'Bond Estimate Form'!D175</f>
        <v>42.66</v>
      </c>
      <c r="E177" s="27">
        <v>0</v>
      </c>
      <c r="F177" s="36">
        <f t="shared" si="33"/>
        <v>0</v>
      </c>
      <c r="G177" s="58"/>
      <c r="H177" s="54">
        <f>'[1]Bond Reduction 1'!H177</f>
        <v>0</v>
      </c>
      <c r="I177" s="47">
        <f>F177*H177</f>
        <v>0</v>
      </c>
      <c r="J177" s="48">
        <f>F177-I177</f>
        <v>0</v>
      </c>
      <c r="K177" s="76"/>
      <c r="L177" s="46"/>
      <c r="M177" s="47">
        <f t="shared" si="32"/>
        <v>0</v>
      </c>
      <c r="N177" s="48">
        <f t="shared" si="37"/>
        <v>0</v>
      </c>
    </row>
    <row r="178" spans="1:14" x14ac:dyDescent="0.25">
      <c r="A178" s="33"/>
      <c r="B178" s="77" t="s">
        <v>189</v>
      </c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</row>
    <row r="179" spans="1:14" x14ac:dyDescent="0.25">
      <c r="A179" s="33">
        <v>18</v>
      </c>
      <c r="B179" s="33" t="s">
        <v>190</v>
      </c>
      <c r="C179" s="29" t="s">
        <v>22</v>
      </c>
      <c r="D179" s="34">
        <f>'Bond Estimate Form'!D177</f>
        <v>132.13</v>
      </c>
      <c r="E179" s="27">
        <v>0</v>
      </c>
      <c r="F179" s="36">
        <f t="shared" si="33"/>
        <v>0</v>
      </c>
      <c r="G179" s="58"/>
      <c r="H179" s="54">
        <f>'[1]Bond Reduction 1'!H179</f>
        <v>0</v>
      </c>
      <c r="I179" s="47">
        <f t="shared" ref="I179:I187" si="38">F179*H179</f>
        <v>0</v>
      </c>
      <c r="J179" s="48">
        <f t="shared" ref="J179:J187" si="39">F179-I179</f>
        <v>0</v>
      </c>
      <c r="K179" s="74"/>
      <c r="L179" s="46"/>
      <c r="M179" s="47">
        <f t="shared" si="32"/>
        <v>0</v>
      </c>
      <c r="N179" s="48">
        <f t="shared" ref="N179:N187" si="40">J179-M179</f>
        <v>0</v>
      </c>
    </row>
    <row r="180" spans="1:14" x14ac:dyDescent="0.25">
      <c r="A180" s="33">
        <v>19</v>
      </c>
      <c r="B180" s="33" t="s">
        <v>191</v>
      </c>
      <c r="C180" s="29" t="s">
        <v>22</v>
      </c>
      <c r="D180" s="34">
        <f>'Bond Estimate Form'!D178</f>
        <v>118.78</v>
      </c>
      <c r="E180" s="27">
        <v>0</v>
      </c>
      <c r="F180" s="36">
        <f t="shared" si="33"/>
        <v>0</v>
      </c>
      <c r="G180" s="58"/>
      <c r="H180" s="54">
        <f>'[1]Bond Reduction 1'!H180</f>
        <v>0</v>
      </c>
      <c r="I180" s="47">
        <f t="shared" si="38"/>
        <v>0</v>
      </c>
      <c r="J180" s="48">
        <f t="shared" si="39"/>
        <v>0</v>
      </c>
      <c r="K180" s="75"/>
      <c r="L180" s="46"/>
      <c r="M180" s="47">
        <f t="shared" si="32"/>
        <v>0</v>
      </c>
      <c r="N180" s="48">
        <f t="shared" si="40"/>
        <v>0</v>
      </c>
    </row>
    <row r="181" spans="1:14" x14ac:dyDescent="0.25">
      <c r="A181" s="33">
        <v>20</v>
      </c>
      <c r="B181" s="33" t="s">
        <v>192</v>
      </c>
      <c r="C181" s="29" t="s">
        <v>22</v>
      </c>
      <c r="D181" s="34">
        <f>'Bond Estimate Form'!D179</f>
        <v>173.32</v>
      </c>
      <c r="E181" s="27">
        <v>0</v>
      </c>
      <c r="F181" s="36">
        <f t="shared" si="33"/>
        <v>0</v>
      </c>
      <c r="G181" s="58"/>
      <c r="H181" s="54">
        <f>'[1]Bond Reduction 1'!H181</f>
        <v>0</v>
      </c>
      <c r="I181" s="47">
        <f t="shared" si="38"/>
        <v>0</v>
      </c>
      <c r="J181" s="48">
        <f t="shared" si="39"/>
        <v>0</v>
      </c>
      <c r="K181" s="75"/>
      <c r="L181" s="46"/>
      <c r="M181" s="47">
        <f t="shared" si="32"/>
        <v>0</v>
      </c>
      <c r="N181" s="48">
        <f t="shared" si="40"/>
        <v>0</v>
      </c>
    </row>
    <row r="182" spans="1:14" x14ac:dyDescent="0.25">
      <c r="A182" s="33">
        <v>21</v>
      </c>
      <c r="B182" s="33" t="s">
        <v>193</v>
      </c>
      <c r="C182" s="29" t="s">
        <v>22</v>
      </c>
      <c r="D182" s="34">
        <f>'Bond Estimate Form'!D180</f>
        <v>199.38</v>
      </c>
      <c r="E182" s="27">
        <v>0</v>
      </c>
      <c r="F182" s="36">
        <f t="shared" si="33"/>
        <v>0</v>
      </c>
      <c r="G182" s="58"/>
      <c r="H182" s="54">
        <f>'[1]Bond Reduction 1'!H182</f>
        <v>0</v>
      </c>
      <c r="I182" s="47">
        <f t="shared" si="38"/>
        <v>0</v>
      </c>
      <c r="J182" s="48">
        <f t="shared" si="39"/>
        <v>0</v>
      </c>
      <c r="K182" s="75"/>
      <c r="L182" s="46"/>
      <c r="M182" s="47">
        <f t="shared" si="32"/>
        <v>0</v>
      </c>
      <c r="N182" s="48">
        <f t="shared" si="40"/>
        <v>0</v>
      </c>
    </row>
    <row r="183" spans="1:14" x14ac:dyDescent="0.25">
      <c r="A183" s="33">
        <v>22</v>
      </c>
      <c r="B183" s="33" t="s">
        <v>194</v>
      </c>
      <c r="C183" s="29" t="s">
        <v>22</v>
      </c>
      <c r="D183" s="34">
        <f>'Bond Estimate Form'!D181</f>
        <v>263.73</v>
      </c>
      <c r="E183" s="27">
        <v>0</v>
      </c>
      <c r="F183" s="36">
        <f t="shared" si="33"/>
        <v>0</v>
      </c>
      <c r="G183" s="58"/>
      <c r="H183" s="54">
        <f>'[1]Bond Reduction 1'!H183</f>
        <v>0</v>
      </c>
      <c r="I183" s="47">
        <f t="shared" si="38"/>
        <v>0</v>
      </c>
      <c r="J183" s="48">
        <f t="shared" si="39"/>
        <v>0</v>
      </c>
      <c r="K183" s="75"/>
      <c r="L183" s="46"/>
      <c r="M183" s="47">
        <f t="shared" si="32"/>
        <v>0</v>
      </c>
      <c r="N183" s="48">
        <f t="shared" si="40"/>
        <v>0</v>
      </c>
    </row>
    <row r="184" spans="1:14" x14ac:dyDescent="0.25">
      <c r="A184" s="33">
        <v>23</v>
      </c>
      <c r="B184" s="33" t="s">
        <v>195</v>
      </c>
      <c r="C184" s="29" t="s">
        <v>22</v>
      </c>
      <c r="D184" s="34">
        <f>'Bond Estimate Form'!D182</f>
        <v>290.08999999999997</v>
      </c>
      <c r="E184" s="27">
        <v>0</v>
      </c>
      <c r="F184" s="36">
        <f t="shared" si="33"/>
        <v>0</v>
      </c>
      <c r="G184" s="58"/>
      <c r="H184" s="54">
        <f>'[1]Bond Reduction 1'!H184</f>
        <v>0</v>
      </c>
      <c r="I184" s="47">
        <f t="shared" si="38"/>
        <v>0</v>
      </c>
      <c r="J184" s="48">
        <f t="shared" si="39"/>
        <v>0</v>
      </c>
      <c r="K184" s="75"/>
      <c r="L184" s="46"/>
      <c r="M184" s="47">
        <f t="shared" si="32"/>
        <v>0</v>
      </c>
      <c r="N184" s="48">
        <f t="shared" si="40"/>
        <v>0</v>
      </c>
    </row>
    <row r="185" spans="1:14" x14ac:dyDescent="0.25">
      <c r="A185" s="33">
        <v>24</v>
      </c>
      <c r="B185" s="33" t="s">
        <v>196</v>
      </c>
      <c r="C185" s="29" t="s">
        <v>22</v>
      </c>
      <c r="D185" s="34">
        <f>'Bond Estimate Form'!D183</f>
        <v>308.81</v>
      </c>
      <c r="E185" s="27">
        <v>0</v>
      </c>
      <c r="F185" s="36">
        <f t="shared" si="33"/>
        <v>0</v>
      </c>
      <c r="G185" s="58"/>
      <c r="H185" s="54">
        <f>'[1]Bond Reduction 1'!H185</f>
        <v>0</v>
      </c>
      <c r="I185" s="47">
        <f t="shared" si="38"/>
        <v>0</v>
      </c>
      <c r="J185" s="48">
        <f t="shared" si="39"/>
        <v>0</v>
      </c>
      <c r="K185" s="75"/>
      <c r="L185" s="46"/>
      <c r="M185" s="47">
        <f t="shared" si="32"/>
        <v>0</v>
      </c>
      <c r="N185" s="48">
        <f t="shared" si="40"/>
        <v>0</v>
      </c>
    </row>
    <row r="186" spans="1:14" x14ac:dyDescent="0.25">
      <c r="A186" s="33">
        <v>25</v>
      </c>
      <c r="B186" s="33" t="s">
        <v>197</v>
      </c>
      <c r="C186" s="29" t="s">
        <v>22</v>
      </c>
      <c r="D186" s="34">
        <f>'Bond Estimate Form'!D184</f>
        <v>348.01</v>
      </c>
      <c r="E186" s="27">
        <v>0</v>
      </c>
      <c r="F186" s="36">
        <f t="shared" si="33"/>
        <v>0</v>
      </c>
      <c r="G186" s="58"/>
      <c r="H186" s="54">
        <f>'[1]Bond Reduction 1'!H186</f>
        <v>0</v>
      </c>
      <c r="I186" s="47">
        <f t="shared" si="38"/>
        <v>0</v>
      </c>
      <c r="J186" s="48">
        <f t="shared" si="39"/>
        <v>0</v>
      </c>
      <c r="K186" s="75"/>
      <c r="L186" s="46"/>
      <c r="M186" s="47">
        <f t="shared" si="32"/>
        <v>0</v>
      </c>
      <c r="N186" s="48">
        <f t="shared" si="40"/>
        <v>0</v>
      </c>
    </row>
    <row r="187" spans="1:14" x14ac:dyDescent="0.25">
      <c r="A187" s="33">
        <v>26</v>
      </c>
      <c r="B187" s="33" t="s">
        <v>198</v>
      </c>
      <c r="C187" s="29" t="s">
        <v>22</v>
      </c>
      <c r="D187" s="34">
        <f>'Bond Estimate Form'!D185</f>
        <v>354.83</v>
      </c>
      <c r="E187" s="27">
        <v>0</v>
      </c>
      <c r="F187" s="36">
        <f t="shared" si="33"/>
        <v>0</v>
      </c>
      <c r="G187" s="58"/>
      <c r="H187" s="54">
        <f>'[1]Bond Reduction 1'!H187</f>
        <v>0</v>
      </c>
      <c r="I187" s="47">
        <f t="shared" si="38"/>
        <v>0</v>
      </c>
      <c r="J187" s="48">
        <f t="shared" si="39"/>
        <v>0</v>
      </c>
      <c r="K187" s="76"/>
      <c r="L187" s="46"/>
      <c r="M187" s="47">
        <f t="shared" si="32"/>
        <v>0</v>
      </c>
      <c r="N187" s="48">
        <f t="shared" si="40"/>
        <v>0</v>
      </c>
    </row>
    <row r="188" spans="1:14" x14ac:dyDescent="0.25">
      <c r="A188" s="33"/>
      <c r="B188" s="77" t="s">
        <v>199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</row>
    <row r="189" spans="1:14" x14ac:dyDescent="0.25">
      <c r="A189" s="33">
        <v>27</v>
      </c>
      <c r="B189" s="33" t="s">
        <v>190</v>
      </c>
      <c r="C189" s="29" t="s">
        <v>22</v>
      </c>
      <c r="D189" s="34">
        <f>'Bond Estimate Form'!D187</f>
        <v>192.32</v>
      </c>
      <c r="E189" s="27">
        <v>0</v>
      </c>
      <c r="F189" s="36">
        <f t="shared" si="33"/>
        <v>0</v>
      </c>
      <c r="G189" s="58"/>
      <c r="H189" s="54">
        <f>'[1]Bond Reduction 1'!H189</f>
        <v>0</v>
      </c>
      <c r="I189" s="47">
        <f t="shared" ref="I189:I197" si="41">F189*H189</f>
        <v>0</v>
      </c>
      <c r="J189" s="48">
        <f t="shared" ref="J189:J197" si="42">F189-I189</f>
        <v>0</v>
      </c>
      <c r="K189" s="74"/>
      <c r="L189" s="46"/>
      <c r="M189" s="47">
        <f t="shared" si="32"/>
        <v>0</v>
      </c>
      <c r="N189" s="48">
        <f t="shared" ref="N189:N197" si="43">J189-M189</f>
        <v>0</v>
      </c>
    </row>
    <row r="190" spans="1:14" x14ac:dyDescent="0.25">
      <c r="A190" s="33">
        <v>28</v>
      </c>
      <c r="B190" s="33" t="s">
        <v>191</v>
      </c>
      <c r="C190" s="29" t="s">
        <v>22</v>
      </c>
      <c r="D190" s="34">
        <f>'Bond Estimate Form'!D188</f>
        <v>125.37</v>
      </c>
      <c r="E190" s="27">
        <v>0</v>
      </c>
      <c r="F190" s="36">
        <f t="shared" si="33"/>
        <v>0</v>
      </c>
      <c r="G190" s="58"/>
      <c r="H190" s="54">
        <f>'[1]Bond Reduction 1'!H190</f>
        <v>0</v>
      </c>
      <c r="I190" s="47">
        <f t="shared" si="41"/>
        <v>0</v>
      </c>
      <c r="J190" s="48">
        <f t="shared" si="42"/>
        <v>0</v>
      </c>
      <c r="K190" s="75"/>
      <c r="L190" s="46"/>
      <c r="M190" s="47">
        <f t="shared" si="32"/>
        <v>0</v>
      </c>
      <c r="N190" s="48">
        <f t="shared" si="43"/>
        <v>0</v>
      </c>
    </row>
    <row r="191" spans="1:14" x14ac:dyDescent="0.25">
      <c r="A191" s="33">
        <v>29</v>
      </c>
      <c r="B191" s="33" t="s">
        <v>192</v>
      </c>
      <c r="C191" s="29" t="s">
        <v>22</v>
      </c>
      <c r="D191" s="34">
        <f>'Bond Estimate Form'!D189</f>
        <v>141.37</v>
      </c>
      <c r="E191" s="27">
        <v>0</v>
      </c>
      <c r="F191" s="36">
        <f t="shared" si="33"/>
        <v>0</v>
      </c>
      <c r="G191" s="58"/>
      <c r="H191" s="54">
        <f>'[1]Bond Reduction 1'!H191</f>
        <v>0</v>
      </c>
      <c r="I191" s="47">
        <f t="shared" si="41"/>
        <v>0</v>
      </c>
      <c r="J191" s="48">
        <f t="shared" si="42"/>
        <v>0</v>
      </c>
      <c r="K191" s="75"/>
      <c r="L191" s="46"/>
      <c r="M191" s="47">
        <f t="shared" si="32"/>
        <v>0</v>
      </c>
      <c r="N191" s="48">
        <f t="shared" si="43"/>
        <v>0</v>
      </c>
    </row>
    <row r="192" spans="1:14" x14ac:dyDescent="0.25">
      <c r="A192" s="33">
        <v>30</v>
      </c>
      <c r="B192" s="33" t="s">
        <v>193</v>
      </c>
      <c r="C192" s="29" t="s">
        <v>22</v>
      </c>
      <c r="D192" s="34">
        <f>'Bond Estimate Form'!D190</f>
        <v>172.85</v>
      </c>
      <c r="E192" s="27">
        <v>0</v>
      </c>
      <c r="F192" s="36">
        <f t="shared" si="33"/>
        <v>0</v>
      </c>
      <c r="G192" s="58"/>
      <c r="H192" s="54">
        <f>'[1]Bond Reduction 1'!H192</f>
        <v>0</v>
      </c>
      <c r="I192" s="47">
        <f t="shared" si="41"/>
        <v>0</v>
      </c>
      <c r="J192" s="48">
        <f t="shared" si="42"/>
        <v>0</v>
      </c>
      <c r="K192" s="75"/>
      <c r="L192" s="46"/>
      <c r="M192" s="47">
        <f t="shared" si="32"/>
        <v>0</v>
      </c>
      <c r="N192" s="48">
        <f t="shared" si="43"/>
        <v>0</v>
      </c>
    </row>
    <row r="193" spans="1:14" x14ac:dyDescent="0.25">
      <c r="A193" s="33">
        <v>31</v>
      </c>
      <c r="B193" s="33" t="s">
        <v>194</v>
      </c>
      <c r="C193" s="29" t="s">
        <v>22</v>
      </c>
      <c r="D193" s="34">
        <f>'Bond Estimate Form'!D191</f>
        <v>272.11</v>
      </c>
      <c r="E193" s="27">
        <v>0</v>
      </c>
      <c r="F193" s="36">
        <f t="shared" si="33"/>
        <v>0</v>
      </c>
      <c r="G193" s="58"/>
      <c r="H193" s="54">
        <f>'[1]Bond Reduction 1'!H193</f>
        <v>0</v>
      </c>
      <c r="I193" s="47">
        <f t="shared" si="41"/>
        <v>0</v>
      </c>
      <c r="J193" s="48">
        <f t="shared" si="42"/>
        <v>0</v>
      </c>
      <c r="K193" s="75"/>
      <c r="L193" s="46"/>
      <c r="M193" s="47">
        <f t="shared" si="32"/>
        <v>0</v>
      </c>
      <c r="N193" s="48">
        <f t="shared" si="43"/>
        <v>0</v>
      </c>
    </row>
    <row r="194" spans="1:14" x14ac:dyDescent="0.25">
      <c r="A194" s="33">
        <v>32</v>
      </c>
      <c r="B194" s="33" t="s">
        <v>195</v>
      </c>
      <c r="C194" s="29" t="s">
        <v>22</v>
      </c>
      <c r="D194" s="34">
        <f>'Bond Estimate Form'!D192</f>
        <v>277.14</v>
      </c>
      <c r="E194" s="27">
        <v>0</v>
      </c>
      <c r="F194" s="36">
        <f t="shared" si="33"/>
        <v>0</v>
      </c>
      <c r="G194" s="58"/>
      <c r="H194" s="54">
        <f>'[1]Bond Reduction 1'!H194</f>
        <v>0</v>
      </c>
      <c r="I194" s="47">
        <f t="shared" si="41"/>
        <v>0</v>
      </c>
      <c r="J194" s="48">
        <f t="shared" si="42"/>
        <v>0</v>
      </c>
      <c r="K194" s="75"/>
      <c r="L194" s="46"/>
      <c r="M194" s="47">
        <f t="shared" si="32"/>
        <v>0</v>
      </c>
      <c r="N194" s="48">
        <f t="shared" si="43"/>
        <v>0</v>
      </c>
    </row>
    <row r="195" spans="1:14" x14ac:dyDescent="0.25">
      <c r="A195" s="33">
        <v>33</v>
      </c>
      <c r="B195" s="33" t="s">
        <v>196</v>
      </c>
      <c r="C195" s="29" t="s">
        <v>22</v>
      </c>
      <c r="D195" s="34">
        <f>'Bond Estimate Form'!D193</f>
        <v>442.7</v>
      </c>
      <c r="E195" s="27">
        <v>0</v>
      </c>
      <c r="F195" s="36">
        <f t="shared" si="33"/>
        <v>0</v>
      </c>
      <c r="G195" s="58"/>
      <c r="H195" s="54">
        <f>'[1]Bond Reduction 1'!H195</f>
        <v>0</v>
      </c>
      <c r="I195" s="47">
        <f t="shared" si="41"/>
        <v>0</v>
      </c>
      <c r="J195" s="48">
        <f t="shared" si="42"/>
        <v>0</v>
      </c>
      <c r="K195" s="75"/>
      <c r="L195" s="46"/>
      <c r="M195" s="47">
        <f t="shared" si="32"/>
        <v>0</v>
      </c>
      <c r="N195" s="48">
        <f t="shared" si="43"/>
        <v>0</v>
      </c>
    </row>
    <row r="196" spans="1:14" x14ac:dyDescent="0.25">
      <c r="A196" s="33">
        <v>34</v>
      </c>
      <c r="B196" s="33" t="s">
        <v>197</v>
      </c>
      <c r="C196" s="29" t="s">
        <v>22</v>
      </c>
      <c r="D196" s="34">
        <f>'Bond Estimate Form'!D194</f>
        <v>438.49</v>
      </c>
      <c r="E196" s="27">
        <v>0</v>
      </c>
      <c r="F196" s="36">
        <f t="shared" si="33"/>
        <v>0</v>
      </c>
      <c r="G196" s="58"/>
      <c r="H196" s="54">
        <f>'[1]Bond Reduction 1'!H196</f>
        <v>0</v>
      </c>
      <c r="I196" s="47">
        <f t="shared" si="41"/>
        <v>0</v>
      </c>
      <c r="J196" s="48">
        <f t="shared" si="42"/>
        <v>0</v>
      </c>
      <c r="K196" s="75"/>
      <c r="L196" s="46"/>
      <c r="M196" s="47">
        <f t="shared" si="32"/>
        <v>0</v>
      </c>
      <c r="N196" s="48">
        <f t="shared" si="43"/>
        <v>0</v>
      </c>
    </row>
    <row r="197" spans="1:14" x14ac:dyDescent="0.25">
      <c r="A197" s="33">
        <v>35</v>
      </c>
      <c r="B197" s="33" t="s">
        <v>198</v>
      </c>
      <c r="C197" s="29" t="s">
        <v>22</v>
      </c>
      <c r="D197" s="34">
        <f>'Bond Estimate Form'!D195</f>
        <v>466.13</v>
      </c>
      <c r="E197" s="27">
        <v>0</v>
      </c>
      <c r="F197" s="36">
        <f t="shared" si="33"/>
        <v>0</v>
      </c>
      <c r="G197" s="58"/>
      <c r="H197" s="54">
        <f>'[1]Bond Reduction 1'!H197</f>
        <v>0</v>
      </c>
      <c r="I197" s="47">
        <f t="shared" si="41"/>
        <v>0</v>
      </c>
      <c r="J197" s="48">
        <f t="shared" si="42"/>
        <v>0</v>
      </c>
      <c r="K197" s="76"/>
      <c r="L197" s="46"/>
      <c r="M197" s="47">
        <f t="shared" si="32"/>
        <v>0</v>
      </c>
      <c r="N197" s="48">
        <f t="shared" si="43"/>
        <v>0</v>
      </c>
    </row>
    <row r="198" spans="1:14" x14ac:dyDescent="0.25">
      <c r="A198" s="33"/>
      <c r="B198" s="77" t="s">
        <v>200</v>
      </c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</row>
    <row r="199" spans="1:14" x14ac:dyDescent="0.25">
      <c r="A199" s="33">
        <v>36</v>
      </c>
      <c r="B199" s="33" t="s">
        <v>190</v>
      </c>
      <c r="C199" s="29" t="s">
        <v>22</v>
      </c>
      <c r="D199" s="34">
        <f>'Bond Estimate Form'!D197</f>
        <v>129.16</v>
      </c>
      <c r="E199" s="27">
        <v>0</v>
      </c>
      <c r="F199" s="36">
        <f t="shared" si="33"/>
        <v>0</v>
      </c>
      <c r="G199" s="58"/>
      <c r="H199" s="54">
        <f>'[1]Bond Reduction 1'!H199</f>
        <v>0</v>
      </c>
      <c r="I199" s="47">
        <f t="shared" ref="I199:I207" si="44">F199*H199</f>
        <v>0</v>
      </c>
      <c r="J199" s="48">
        <f t="shared" ref="J199:J207" si="45">F199-I199</f>
        <v>0</v>
      </c>
      <c r="K199" s="74"/>
      <c r="L199" s="46"/>
      <c r="M199" s="47">
        <f t="shared" si="32"/>
        <v>0</v>
      </c>
      <c r="N199" s="48">
        <f t="shared" ref="N199:N207" si="46">J199-M199</f>
        <v>0</v>
      </c>
    </row>
    <row r="200" spans="1:14" x14ac:dyDescent="0.25">
      <c r="A200" s="33">
        <v>37</v>
      </c>
      <c r="B200" s="33" t="s">
        <v>191</v>
      </c>
      <c r="C200" s="29" t="s">
        <v>22</v>
      </c>
      <c r="D200" s="34">
        <f>'Bond Estimate Form'!D198</f>
        <v>155.61000000000001</v>
      </c>
      <c r="E200" s="27">
        <v>0</v>
      </c>
      <c r="F200" s="36">
        <f t="shared" si="33"/>
        <v>0</v>
      </c>
      <c r="G200" s="58"/>
      <c r="H200" s="54">
        <f>'[1]Bond Reduction 1'!H200</f>
        <v>0</v>
      </c>
      <c r="I200" s="47">
        <f t="shared" si="44"/>
        <v>0</v>
      </c>
      <c r="J200" s="48">
        <f t="shared" si="45"/>
        <v>0</v>
      </c>
      <c r="K200" s="75"/>
      <c r="L200" s="46"/>
      <c r="M200" s="47">
        <f t="shared" si="32"/>
        <v>0</v>
      </c>
      <c r="N200" s="48">
        <f t="shared" si="46"/>
        <v>0</v>
      </c>
    </row>
    <row r="201" spans="1:14" x14ac:dyDescent="0.25">
      <c r="A201" s="33">
        <v>38</v>
      </c>
      <c r="B201" s="33" t="s">
        <v>192</v>
      </c>
      <c r="C201" s="29" t="s">
        <v>22</v>
      </c>
      <c r="D201" s="34">
        <f>'Bond Estimate Form'!D199</f>
        <v>172.8</v>
      </c>
      <c r="E201" s="27">
        <v>0</v>
      </c>
      <c r="F201" s="36">
        <f t="shared" si="33"/>
        <v>0</v>
      </c>
      <c r="G201" s="58"/>
      <c r="H201" s="54">
        <f>'[1]Bond Reduction 1'!H201</f>
        <v>0</v>
      </c>
      <c r="I201" s="47">
        <f t="shared" si="44"/>
        <v>0</v>
      </c>
      <c r="J201" s="48">
        <f t="shared" si="45"/>
        <v>0</v>
      </c>
      <c r="K201" s="75"/>
      <c r="L201" s="46"/>
      <c r="M201" s="47">
        <f t="shared" si="32"/>
        <v>0</v>
      </c>
      <c r="N201" s="48">
        <f t="shared" si="46"/>
        <v>0</v>
      </c>
    </row>
    <row r="202" spans="1:14" x14ac:dyDescent="0.25">
      <c r="A202" s="33">
        <v>39</v>
      </c>
      <c r="B202" s="33" t="s">
        <v>193</v>
      </c>
      <c r="C202" s="29" t="s">
        <v>22</v>
      </c>
      <c r="D202" s="34">
        <f>'Bond Estimate Form'!D200</f>
        <v>230.77</v>
      </c>
      <c r="E202" s="27">
        <v>0</v>
      </c>
      <c r="F202" s="36">
        <f t="shared" si="33"/>
        <v>0</v>
      </c>
      <c r="G202" s="58"/>
      <c r="H202" s="54">
        <f>'[1]Bond Reduction 1'!H202</f>
        <v>0</v>
      </c>
      <c r="I202" s="47">
        <f t="shared" si="44"/>
        <v>0</v>
      </c>
      <c r="J202" s="48">
        <f t="shared" si="45"/>
        <v>0</v>
      </c>
      <c r="K202" s="75"/>
      <c r="L202" s="46"/>
      <c r="M202" s="47">
        <f t="shared" si="32"/>
        <v>0</v>
      </c>
      <c r="N202" s="48">
        <f t="shared" si="46"/>
        <v>0</v>
      </c>
    </row>
    <row r="203" spans="1:14" x14ac:dyDescent="0.25">
      <c r="A203" s="33">
        <v>40</v>
      </c>
      <c r="B203" s="33" t="s">
        <v>194</v>
      </c>
      <c r="C203" s="29" t="s">
        <v>22</v>
      </c>
      <c r="D203" s="34">
        <f>'Bond Estimate Form'!D201</f>
        <v>251.56</v>
      </c>
      <c r="E203" s="27">
        <v>0</v>
      </c>
      <c r="F203" s="36">
        <f t="shared" si="33"/>
        <v>0</v>
      </c>
      <c r="G203" s="58"/>
      <c r="H203" s="54">
        <f>'[1]Bond Reduction 1'!H203</f>
        <v>0</v>
      </c>
      <c r="I203" s="47">
        <f t="shared" si="44"/>
        <v>0</v>
      </c>
      <c r="J203" s="48">
        <f t="shared" si="45"/>
        <v>0</v>
      </c>
      <c r="K203" s="75"/>
      <c r="L203" s="46"/>
      <c r="M203" s="47">
        <f t="shared" si="32"/>
        <v>0</v>
      </c>
      <c r="N203" s="48">
        <f t="shared" si="46"/>
        <v>0</v>
      </c>
    </row>
    <row r="204" spans="1:14" x14ac:dyDescent="0.25">
      <c r="A204" s="33">
        <v>41</v>
      </c>
      <c r="B204" s="33" t="s">
        <v>195</v>
      </c>
      <c r="C204" s="29" t="s">
        <v>22</v>
      </c>
      <c r="D204" s="34">
        <f>'Bond Estimate Form'!D202</f>
        <v>279.77999999999997</v>
      </c>
      <c r="E204" s="27">
        <v>0</v>
      </c>
      <c r="F204" s="36">
        <f t="shared" si="33"/>
        <v>0</v>
      </c>
      <c r="G204" s="58"/>
      <c r="H204" s="54">
        <f>'[1]Bond Reduction 1'!H204</f>
        <v>0</v>
      </c>
      <c r="I204" s="47">
        <f t="shared" si="44"/>
        <v>0</v>
      </c>
      <c r="J204" s="48">
        <f t="shared" si="45"/>
        <v>0</v>
      </c>
      <c r="K204" s="75"/>
      <c r="L204" s="46"/>
      <c r="M204" s="47">
        <f t="shared" si="32"/>
        <v>0</v>
      </c>
      <c r="N204" s="48">
        <f t="shared" si="46"/>
        <v>0</v>
      </c>
    </row>
    <row r="205" spans="1:14" x14ac:dyDescent="0.25">
      <c r="A205" s="33">
        <v>42</v>
      </c>
      <c r="B205" s="33" t="s">
        <v>196</v>
      </c>
      <c r="C205" s="29" t="s">
        <v>22</v>
      </c>
      <c r="D205" s="34">
        <f>'Bond Estimate Form'!D203</f>
        <v>311.08999999999997</v>
      </c>
      <c r="E205" s="27">
        <v>0</v>
      </c>
      <c r="F205" s="36">
        <f t="shared" si="33"/>
        <v>0</v>
      </c>
      <c r="G205" s="58"/>
      <c r="H205" s="54">
        <f>'[1]Bond Reduction 1'!H205</f>
        <v>0</v>
      </c>
      <c r="I205" s="47">
        <f t="shared" si="44"/>
        <v>0</v>
      </c>
      <c r="J205" s="48">
        <f t="shared" si="45"/>
        <v>0</v>
      </c>
      <c r="K205" s="75"/>
      <c r="L205" s="46"/>
      <c r="M205" s="47">
        <f t="shared" si="32"/>
        <v>0</v>
      </c>
      <c r="N205" s="48">
        <f t="shared" si="46"/>
        <v>0</v>
      </c>
    </row>
    <row r="206" spans="1:14" x14ac:dyDescent="0.25">
      <c r="A206" s="33">
        <v>43</v>
      </c>
      <c r="B206" s="33" t="s">
        <v>197</v>
      </c>
      <c r="C206" s="29" t="s">
        <v>22</v>
      </c>
      <c r="D206" s="34">
        <f>'Bond Estimate Form'!D204</f>
        <v>348.81</v>
      </c>
      <c r="E206" s="27">
        <v>0</v>
      </c>
      <c r="F206" s="36">
        <f t="shared" si="33"/>
        <v>0</v>
      </c>
      <c r="G206" s="58"/>
      <c r="H206" s="54">
        <f>'[1]Bond Reduction 1'!H206</f>
        <v>0</v>
      </c>
      <c r="I206" s="47">
        <f t="shared" si="44"/>
        <v>0</v>
      </c>
      <c r="J206" s="48">
        <f t="shared" si="45"/>
        <v>0</v>
      </c>
      <c r="K206" s="75"/>
      <c r="L206" s="46"/>
      <c r="M206" s="47">
        <f t="shared" si="32"/>
        <v>0</v>
      </c>
      <c r="N206" s="48">
        <f t="shared" si="46"/>
        <v>0</v>
      </c>
    </row>
    <row r="207" spans="1:14" x14ac:dyDescent="0.25">
      <c r="A207" s="33">
        <v>44</v>
      </c>
      <c r="B207" s="33" t="s">
        <v>198</v>
      </c>
      <c r="C207" s="29" t="s">
        <v>22</v>
      </c>
      <c r="D207" s="34">
        <f>'Bond Estimate Form'!D205</f>
        <v>365.18</v>
      </c>
      <c r="E207" s="27">
        <v>0</v>
      </c>
      <c r="F207" s="36">
        <f t="shared" si="33"/>
        <v>0</v>
      </c>
      <c r="G207" s="58"/>
      <c r="H207" s="54">
        <f>'[1]Bond Reduction 1'!H207</f>
        <v>0</v>
      </c>
      <c r="I207" s="47">
        <f t="shared" si="44"/>
        <v>0</v>
      </c>
      <c r="J207" s="48">
        <f t="shared" si="45"/>
        <v>0</v>
      </c>
      <c r="K207" s="76"/>
      <c r="L207" s="46"/>
      <c r="M207" s="47">
        <f t="shared" si="32"/>
        <v>0</v>
      </c>
      <c r="N207" s="48">
        <f t="shared" si="46"/>
        <v>0</v>
      </c>
    </row>
    <row r="208" spans="1:14" x14ac:dyDescent="0.25">
      <c r="A208" s="33"/>
      <c r="B208" s="77" t="s">
        <v>201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</row>
    <row r="209" spans="1:14" x14ac:dyDescent="0.25">
      <c r="A209" s="33">
        <v>45</v>
      </c>
      <c r="B209" s="33" t="s">
        <v>202</v>
      </c>
      <c r="C209" s="29" t="s">
        <v>20</v>
      </c>
      <c r="D209" s="34">
        <f>'Bond Estimate Form'!D207</f>
        <v>1313.42</v>
      </c>
      <c r="E209" s="27">
        <v>0</v>
      </c>
      <c r="F209" s="36">
        <f t="shared" si="33"/>
        <v>0</v>
      </c>
      <c r="G209" s="58"/>
      <c r="H209" s="54">
        <f>'[1]Bond Reduction 1'!H209</f>
        <v>0</v>
      </c>
      <c r="I209" s="47">
        <f t="shared" ref="I209:I217" si="47">F209*H209</f>
        <v>0</v>
      </c>
      <c r="J209" s="48">
        <f t="shared" ref="J209:J217" si="48">F209-I209</f>
        <v>0</v>
      </c>
      <c r="K209" s="74"/>
      <c r="L209" s="46"/>
      <c r="M209" s="47">
        <f t="shared" si="32"/>
        <v>0</v>
      </c>
      <c r="N209" s="48">
        <f t="shared" ref="N209:N217" si="49">J209-M209</f>
        <v>0</v>
      </c>
    </row>
    <row r="210" spans="1:14" x14ac:dyDescent="0.25">
      <c r="A210" s="33">
        <v>46</v>
      </c>
      <c r="B210" s="33" t="s">
        <v>203</v>
      </c>
      <c r="C210" s="29" t="s">
        <v>20</v>
      </c>
      <c r="D210" s="34">
        <f>'Bond Estimate Form'!D208</f>
        <v>1395.78</v>
      </c>
      <c r="E210" s="27">
        <v>0</v>
      </c>
      <c r="F210" s="36">
        <f t="shared" si="33"/>
        <v>0</v>
      </c>
      <c r="G210" s="58"/>
      <c r="H210" s="54">
        <f>'[1]Bond Reduction 1'!H210</f>
        <v>0</v>
      </c>
      <c r="I210" s="47">
        <f t="shared" si="47"/>
        <v>0</v>
      </c>
      <c r="J210" s="48">
        <f t="shared" si="48"/>
        <v>0</v>
      </c>
      <c r="K210" s="75"/>
      <c r="L210" s="46"/>
      <c r="M210" s="47">
        <f t="shared" si="32"/>
        <v>0</v>
      </c>
      <c r="N210" s="48">
        <f t="shared" si="49"/>
        <v>0</v>
      </c>
    </row>
    <row r="211" spans="1:14" x14ac:dyDescent="0.25">
      <c r="A211" s="33">
        <v>47</v>
      </c>
      <c r="B211" s="33" t="s">
        <v>204</v>
      </c>
      <c r="C211" s="29" t="s">
        <v>20</v>
      </c>
      <c r="D211" s="34">
        <f>'Bond Estimate Form'!D209</f>
        <v>1650.66</v>
      </c>
      <c r="E211" s="27">
        <v>0</v>
      </c>
      <c r="F211" s="36">
        <f t="shared" si="33"/>
        <v>0</v>
      </c>
      <c r="G211" s="58"/>
      <c r="H211" s="54">
        <f>'[1]Bond Reduction 1'!H211</f>
        <v>0</v>
      </c>
      <c r="I211" s="47">
        <f t="shared" si="47"/>
        <v>0</v>
      </c>
      <c r="J211" s="48">
        <f t="shared" si="48"/>
        <v>0</v>
      </c>
      <c r="K211" s="75"/>
      <c r="L211" s="46"/>
      <c r="M211" s="47">
        <f t="shared" ref="M211:M274" si="50">F211*L211</f>
        <v>0</v>
      </c>
      <c r="N211" s="48">
        <f t="shared" si="49"/>
        <v>0</v>
      </c>
    </row>
    <row r="212" spans="1:14" x14ac:dyDescent="0.25">
      <c r="A212" s="33">
        <v>48</v>
      </c>
      <c r="B212" s="33" t="s">
        <v>205</v>
      </c>
      <c r="C212" s="29" t="s">
        <v>20</v>
      </c>
      <c r="D212" s="34">
        <f>'Bond Estimate Form'!D210</f>
        <v>1950.74</v>
      </c>
      <c r="E212" s="27">
        <v>0</v>
      </c>
      <c r="F212" s="36">
        <f t="shared" si="33"/>
        <v>0</v>
      </c>
      <c r="G212" s="58"/>
      <c r="H212" s="54">
        <f>'[1]Bond Reduction 1'!H212</f>
        <v>0</v>
      </c>
      <c r="I212" s="47">
        <f t="shared" si="47"/>
        <v>0</v>
      </c>
      <c r="J212" s="48">
        <f t="shared" si="48"/>
        <v>0</v>
      </c>
      <c r="K212" s="75"/>
      <c r="L212" s="46"/>
      <c r="M212" s="47">
        <f t="shared" si="50"/>
        <v>0</v>
      </c>
      <c r="N212" s="48">
        <f t="shared" si="49"/>
        <v>0</v>
      </c>
    </row>
    <row r="213" spans="1:14" x14ac:dyDescent="0.25">
      <c r="A213" s="33">
        <v>49</v>
      </c>
      <c r="B213" s="33" t="s">
        <v>206</v>
      </c>
      <c r="C213" s="29" t="s">
        <v>20</v>
      </c>
      <c r="D213" s="34">
        <f>'Bond Estimate Form'!D211</f>
        <v>2126.65</v>
      </c>
      <c r="E213" s="27">
        <v>0</v>
      </c>
      <c r="F213" s="36">
        <f t="shared" si="33"/>
        <v>0</v>
      </c>
      <c r="G213" s="58"/>
      <c r="H213" s="54">
        <f>'[1]Bond Reduction 1'!H213</f>
        <v>0</v>
      </c>
      <c r="I213" s="47">
        <f t="shared" si="47"/>
        <v>0</v>
      </c>
      <c r="J213" s="48">
        <f t="shared" si="48"/>
        <v>0</v>
      </c>
      <c r="K213" s="75"/>
      <c r="L213" s="46"/>
      <c r="M213" s="47">
        <f t="shared" si="50"/>
        <v>0</v>
      </c>
      <c r="N213" s="48">
        <f t="shared" si="49"/>
        <v>0</v>
      </c>
    </row>
    <row r="214" spans="1:14" x14ac:dyDescent="0.25">
      <c r="A214" s="33">
        <v>50</v>
      </c>
      <c r="B214" s="33" t="s">
        <v>207</v>
      </c>
      <c r="C214" s="29" t="s">
        <v>20</v>
      </c>
      <c r="D214" s="34">
        <f>'Bond Estimate Form'!D212</f>
        <v>4068.55</v>
      </c>
      <c r="E214" s="27">
        <v>0</v>
      </c>
      <c r="F214" s="36">
        <f t="shared" si="33"/>
        <v>0</v>
      </c>
      <c r="G214" s="58"/>
      <c r="H214" s="54">
        <f>'[1]Bond Reduction 1'!H214</f>
        <v>0</v>
      </c>
      <c r="I214" s="47">
        <f t="shared" si="47"/>
        <v>0</v>
      </c>
      <c r="J214" s="48">
        <f t="shared" si="48"/>
        <v>0</v>
      </c>
      <c r="K214" s="75"/>
      <c r="L214" s="46"/>
      <c r="M214" s="47">
        <f t="shared" si="50"/>
        <v>0</v>
      </c>
      <c r="N214" s="48">
        <f t="shared" si="49"/>
        <v>0</v>
      </c>
    </row>
    <row r="215" spans="1:14" x14ac:dyDescent="0.25">
      <c r="A215" s="33">
        <v>51</v>
      </c>
      <c r="B215" s="33" t="s">
        <v>208</v>
      </c>
      <c r="C215" s="29" t="s">
        <v>20</v>
      </c>
      <c r="D215" s="34">
        <f>'Bond Estimate Form'!D213</f>
        <v>4672.58</v>
      </c>
      <c r="E215" s="27">
        <v>0</v>
      </c>
      <c r="F215" s="36">
        <f t="shared" si="33"/>
        <v>0</v>
      </c>
      <c r="G215" s="58"/>
      <c r="H215" s="54">
        <f>'[1]Bond Reduction 1'!H215</f>
        <v>0</v>
      </c>
      <c r="I215" s="47">
        <f t="shared" si="47"/>
        <v>0</v>
      </c>
      <c r="J215" s="48">
        <f t="shared" si="48"/>
        <v>0</v>
      </c>
      <c r="K215" s="75"/>
      <c r="L215" s="46"/>
      <c r="M215" s="47">
        <f t="shared" si="50"/>
        <v>0</v>
      </c>
      <c r="N215" s="48">
        <f t="shared" si="49"/>
        <v>0</v>
      </c>
    </row>
    <row r="216" spans="1:14" x14ac:dyDescent="0.25">
      <c r="A216" s="33">
        <v>52</v>
      </c>
      <c r="B216" s="33" t="s">
        <v>209</v>
      </c>
      <c r="C216" s="29"/>
      <c r="D216" s="34">
        <f>'Bond Estimate Form'!D214</f>
        <v>5363.56</v>
      </c>
      <c r="E216" s="27">
        <v>0</v>
      </c>
      <c r="F216" s="36">
        <f t="shared" si="33"/>
        <v>0</v>
      </c>
      <c r="G216" s="58"/>
      <c r="H216" s="54">
        <f>'[1]Bond Reduction 1'!H216</f>
        <v>0</v>
      </c>
      <c r="I216" s="47">
        <f t="shared" si="47"/>
        <v>0</v>
      </c>
      <c r="J216" s="48">
        <f t="shared" si="48"/>
        <v>0</v>
      </c>
      <c r="K216" s="75"/>
      <c r="L216" s="46"/>
      <c r="M216" s="47">
        <f t="shared" si="50"/>
        <v>0</v>
      </c>
      <c r="N216" s="48">
        <f t="shared" si="49"/>
        <v>0</v>
      </c>
    </row>
    <row r="217" spans="1:14" x14ac:dyDescent="0.25">
      <c r="A217" s="33">
        <v>53</v>
      </c>
      <c r="B217" s="33" t="s">
        <v>210</v>
      </c>
      <c r="C217" s="29"/>
      <c r="D217" s="34">
        <f>'Bond Estimate Form'!D215</f>
        <v>7958.47</v>
      </c>
      <c r="E217" s="27">
        <v>0</v>
      </c>
      <c r="F217" s="36">
        <f t="shared" si="33"/>
        <v>0</v>
      </c>
      <c r="G217" s="58"/>
      <c r="H217" s="54">
        <f>'[1]Bond Reduction 1'!H217</f>
        <v>0</v>
      </c>
      <c r="I217" s="47">
        <f t="shared" si="47"/>
        <v>0</v>
      </c>
      <c r="J217" s="48">
        <f t="shared" si="48"/>
        <v>0</v>
      </c>
      <c r="K217" s="76"/>
      <c r="L217" s="46"/>
      <c r="M217" s="47">
        <f t="shared" si="50"/>
        <v>0</v>
      </c>
      <c r="N217" s="48">
        <f t="shared" si="49"/>
        <v>0</v>
      </c>
    </row>
    <row r="218" spans="1:14" x14ac:dyDescent="0.25">
      <c r="A218" s="33"/>
      <c r="B218" s="77" t="s">
        <v>211</v>
      </c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</row>
    <row r="219" spans="1:14" x14ac:dyDescent="0.25">
      <c r="A219" s="33">
        <v>54</v>
      </c>
      <c r="B219" s="33" t="s">
        <v>212</v>
      </c>
      <c r="C219" s="29" t="s">
        <v>20</v>
      </c>
      <c r="D219" s="34">
        <f>'Bond Estimate Form'!D217</f>
        <v>1085.8900000000001</v>
      </c>
      <c r="E219" s="27">
        <v>0</v>
      </c>
      <c r="F219" s="36">
        <f t="shared" si="33"/>
        <v>0</v>
      </c>
      <c r="G219" s="58"/>
      <c r="H219" s="54">
        <f>'[1]Bond Reduction 1'!H219</f>
        <v>0</v>
      </c>
      <c r="I219" s="47">
        <f t="shared" ref="I219:I227" si="51">F219*H219</f>
        <v>0</v>
      </c>
      <c r="J219" s="48">
        <f t="shared" ref="J219:J227" si="52">F219-I219</f>
        <v>0</v>
      </c>
      <c r="K219" s="74"/>
      <c r="L219" s="46"/>
      <c r="M219" s="47">
        <f t="shared" si="50"/>
        <v>0</v>
      </c>
      <c r="N219" s="48">
        <f t="shared" ref="N219:N227" si="53">J219-M219</f>
        <v>0</v>
      </c>
    </row>
    <row r="220" spans="1:14" x14ac:dyDescent="0.25">
      <c r="A220" s="33">
        <v>55</v>
      </c>
      <c r="B220" s="33" t="s">
        <v>213</v>
      </c>
      <c r="C220" s="29" t="s">
        <v>20</v>
      </c>
      <c r="D220" s="34">
        <f>'Bond Estimate Form'!D218</f>
        <v>1179.1500000000001</v>
      </c>
      <c r="E220" s="27">
        <v>0</v>
      </c>
      <c r="F220" s="36">
        <f t="shared" si="33"/>
        <v>0</v>
      </c>
      <c r="G220" s="58"/>
      <c r="H220" s="54">
        <f>'[1]Bond Reduction 1'!H220</f>
        <v>0</v>
      </c>
      <c r="I220" s="47">
        <f t="shared" si="51"/>
        <v>0</v>
      </c>
      <c r="J220" s="48">
        <f t="shared" si="52"/>
        <v>0</v>
      </c>
      <c r="K220" s="75"/>
      <c r="L220" s="46"/>
      <c r="M220" s="47">
        <f t="shared" si="50"/>
        <v>0</v>
      </c>
      <c r="N220" s="48">
        <f t="shared" si="53"/>
        <v>0</v>
      </c>
    </row>
    <row r="221" spans="1:14" x14ac:dyDescent="0.25">
      <c r="A221" s="33">
        <v>56</v>
      </c>
      <c r="B221" s="33" t="s">
        <v>214</v>
      </c>
      <c r="C221" s="29" t="s">
        <v>20</v>
      </c>
      <c r="D221" s="34">
        <f>'Bond Estimate Form'!D219</f>
        <v>1397.01</v>
      </c>
      <c r="E221" s="27">
        <v>0</v>
      </c>
      <c r="F221" s="36">
        <f t="shared" si="33"/>
        <v>0</v>
      </c>
      <c r="G221" s="58"/>
      <c r="H221" s="54">
        <f>'[1]Bond Reduction 1'!H221</f>
        <v>0</v>
      </c>
      <c r="I221" s="47">
        <f t="shared" si="51"/>
        <v>0</v>
      </c>
      <c r="J221" s="48">
        <f t="shared" si="52"/>
        <v>0</v>
      </c>
      <c r="K221" s="75"/>
      <c r="L221" s="46"/>
      <c r="M221" s="47">
        <f t="shared" si="50"/>
        <v>0</v>
      </c>
      <c r="N221" s="48">
        <f t="shared" si="53"/>
        <v>0</v>
      </c>
    </row>
    <row r="222" spans="1:14" x14ac:dyDescent="0.25">
      <c r="A222" s="33">
        <v>57</v>
      </c>
      <c r="B222" s="33" t="s">
        <v>215</v>
      </c>
      <c r="C222" s="29" t="s">
        <v>20</v>
      </c>
      <c r="D222" s="34">
        <f>'Bond Estimate Form'!D220</f>
        <v>1783.56</v>
      </c>
      <c r="E222" s="27">
        <v>0</v>
      </c>
      <c r="F222" s="36">
        <f t="shared" si="33"/>
        <v>0</v>
      </c>
      <c r="G222" s="58"/>
      <c r="H222" s="54">
        <f>'[1]Bond Reduction 1'!H222</f>
        <v>0</v>
      </c>
      <c r="I222" s="47">
        <f t="shared" si="51"/>
        <v>0</v>
      </c>
      <c r="J222" s="48">
        <f t="shared" si="52"/>
        <v>0</v>
      </c>
      <c r="K222" s="75"/>
      <c r="L222" s="46"/>
      <c r="M222" s="47">
        <f t="shared" si="50"/>
        <v>0</v>
      </c>
      <c r="N222" s="48">
        <f t="shared" si="53"/>
        <v>0</v>
      </c>
    </row>
    <row r="223" spans="1:14" x14ac:dyDescent="0.25">
      <c r="A223" s="33">
        <v>58</v>
      </c>
      <c r="B223" s="33" t="s">
        <v>216</v>
      </c>
      <c r="C223" s="29" t="s">
        <v>20</v>
      </c>
      <c r="D223" s="34">
        <f>'Bond Estimate Form'!D221</f>
        <v>2147.41</v>
      </c>
      <c r="E223" s="27">
        <v>0</v>
      </c>
      <c r="F223" s="36">
        <f t="shared" si="33"/>
        <v>0</v>
      </c>
      <c r="G223" s="58"/>
      <c r="H223" s="54">
        <f>'[1]Bond Reduction 1'!H223</f>
        <v>0</v>
      </c>
      <c r="I223" s="47">
        <f t="shared" si="51"/>
        <v>0</v>
      </c>
      <c r="J223" s="48">
        <f t="shared" si="52"/>
        <v>0</v>
      </c>
      <c r="K223" s="75"/>
      <c r="L223" s="46"/>
      <c r="M223" s="47">
        <f t="shared" si="50"/>
        <v>0</v>
      </c>
      <c r="N223" s="48">
        <f t="shared" si="53"/>
        <v>0</v>
      </c>
    </row>
    <row r="224" spans="1:14" x14ac:dyDescent="0.25">
      <c r="A224" s="33">
        <v>59</v>
      </c>
      <c r="B224" s="33" t="s">
        <v>217</v>
      </c>
      <c r="C224" s="29" t="s">
        <v>20</v>
      </c>
      <c r="D224" s="34">
        <f>'Bond Estimate Form'!D222</f>
        <v>3027.42</v>
      </c>
      <c r="E224" s="27">
        <v>0</v>
      </c>
      <c r="F224" s="36">
        <f t="shared" ref="F224:F271" si="54">D224*E224</f>
        <v>0</v>
      </c>
      <c r="G224" s="58"/>
      <c r="H224" s="54">
        <f>'[1]Bond Reduction 1'!H224</f>
        <v>0</v>
      </c>
      <c r="I224" s="47">
        <f t="shared" si="51"/>
        <v>0</v>
      </c>
      <c r="J224" s="48">
        <f t="shared" si="52"/>
        <v>0</v>
      </c>
      <c r="K224" s="75"/>
      <c r="L224" s="46"/>
      <c r="M224" s="47">
        <f t="shared" si="50"/>
        <v>0</v>
      </c>
      <c r="N224" s="48">
        <f t="shared" si="53"/>
        <v>0</v>
      </c>
    </row>
    <row r="225" spans="1:14" x14ac:dyDescent="0.25">
      <c r="A225" s="33">
        <v>60</v>
      </c>
      <c r="B225" s="33" t="s">
        <v>218</v>
      </c>
      <c r="C225" s="29" t="s">
        <v>20</v>
      </c>
      <c r="D225" s="34">
        <f>'Bond Estimate Form'!D223</f>
        <v>3407.7</v>
      </c>
      <c r="E225" s="27">
        <v>0</v>
      </c>
      <c r="F225" s="36">
        <f t="shared" si="54"/>
        <v>0</v>
      </c>
      <c r="G225" s="58"/>
      <c r="H225" s="54">
        <f>'[1]Bond Reduction 1'!H225</f>
        <v>0</v>
      </c>
      <c r="I225" s="47">
        <f t="shared" si="51"/>
        <v>0</v>
      </c>
      <c r="J225" s="48">
        <f t="shared" si="52"/>
        <v>0</v>
      </c>
      <c r="K225" s="75"/>
      <c r="L225" s="46"/>
      <c r="M225" s="47">
        <f t="shared" si="50"/>
        <v>0</v>
      </c>
      <c r="N225" s="48">
        <f t="shared" si="53"/>
        <v>0</v>
      </c>
    </row>
    <row r="226" spans="1:14" x14ac:dyDescent="0.25">
      <c r="A226" s="33">
        <v>61</v>
      </c>
      <c r="B226" s="33" t="s">
        <v>219</v>
      </c>
      <c r="C226" s="29" t="s">
        <v>20</v>
      </c>
      <c r="D226" s="34">
        <f>'Bond Estimate Form'!D224</f>
        <v>3904.36</v>
      </c>
      <c r="E226" s="27">
        <v>0</v>
      </c>
      <c r="F226" s="36">
        <f t="shared" si="54"/>
        <v>0</v>
      </c>
      <c r="G226" s="58"/>
      <c r="H226" s="54">
        <f>'[1]Bond Reduction 1'!H226</f>
        <v>0</v>
      </c>
      <c r="I226" s="47">
        <f t="shared" si="51"/>
        <v>0</v>
      </c>
      <c r="J226" s="48">
        <f t="shared" si="52"/>
        <v>0</v>
      </c>
      <c r="K226" s="75"/>
      <c r="L226" s="46"/>
      <c r="M226" s="47">
        <f t="shared" si="50"/>
        <v>0</v>
      </c>
      <c r="N226" s="48">
        <f t="shared" si="53"/>
        <v>0</v>
      </c>
    </row>
    <row r="227" spans="1:14" x14ac:dyDescent="0.25">
      <c r="A227" s="33">
        <v>62</v>
      </c>
      <c r="B227" s="33" t="s">
        <v>220</v>
      </c>
      <c r="C227" s="29" t="s">
        <v>20</v>
      </c>
      <c r="D227" s="34">
        <f>'Bond Estimate Form'!D225</f>
        <v>4524.5600000000004</v>
      </c>
      <c r="E227" s="27">
        <v>0</v>
      </c>
      <c r="F227" s="36">
        <f t="shared" si="54"/>
        <v>0</v>
      </c>
      <c r="G227" s="58"/>
      <c r="H227" s="54">
        <f>'[1]Bond Reduction 1'!H227</f>
        <v>0</v>
      </c>
      <c r="I227" s="47">
        <f t="shared" si="51"/>
        <v>0</v>
      </c>
      <c r="J227" s="48">
        <f t="shared" si="52"/>
        <v>0</v>
      </c>
      <c r="K227" s="76"/>
      <c r="L227" s="46"/>
      <c r="M227" s="47">
        <f t="shared" si="50"/>
        <v>0</v>
      </c>
      <c r="N227" s="48">
        <f t="shared" si="53"/>
        <v>0</v>
      </c>
    </row>
    <row r="228" spans="1:14" x14ac:dyDescent="0.25">
      <c r="A228" s="33"/>
      <c r="B228" s="77" t="s">
        <v>221</v>
      </c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</row>
    <row r="229" spans="1:14" x14ac:dyDescent="0.25">
      <c r="A229" s="33">
        <v>63</v>
      </c>
      <c r="B229" s="33" t="s">
        <v>222</v>
      </c>
      <c r="C229" s="29" t="s">
        <v>22</v>
      </c>
      <c r="D229" s="34">
        <f>'Bond Estimate Form'!D227</f>
        <v>132.54</v>
      </c>
      <c r="E229" s="27">
        <v>0</v>
      </c>
      <c r="F229" s="36">
        <f t="shared" si="54"/>
        <v>0</v>
      </c>
      <c r="G229" s="58"/>
      <c r="H229" s="54">
        <f>'[1]Bond Reduction 1'!H229</f>
        <v>0</v>
      </c>
      <c r="I229" s="47">
        <f t="shared" ref="I229:I235" si="55">F229*H229</f>
        <v>0</v>
      </c>
      <c r="J229" s="48">
        <f t="shared" ref="J229:J235" si="56">F229-I229</f>
        <v>0</v>
      </c>
      <c r="K229" s="74"/>
      <c r="L229" s="46"/>
      <c r="M229" s="47">
        <f t="shared" si="50"/>
        <v>0</v>
      </c>
      <c r="N229" s="48">
        <f t="shared" ref="N229:N235" si="57">J229-M229</f>
        <v>0</v>
      </c>
    </row>
    <row r="230" spans="1:14" x14ac:dyDescent="0.25">
      <c r="A230" s="33">
        <v>64</v>
      </c>
      <c r="B230" s="33" t="s">
        <v>223</v>
      </c>
      <c r="C230" s="29" t="s">
        <v>22</v>
      </c>
      <c r="D230" s="34">
        <f>'Bond Estimate Form'!D228</f>
        <v>103.76</v>
      </c>
      <c r="E230" s="27">
        <v>0</v>
      </c>
      <c r="F230" s="36">
        <f t="shared" si="54"/>
        <v>0</v>
      </c>
      <c r="G230" s="58"/>
      <c r="H230" s="54">
        <f>'[1]Bond Reduction 1'!H230</f>
        <v>0</v>
      </c>
      <c r="I230" s="47">
        <f t="shared" si="55"/>
        <v>0</v>
      </c>
      <c r="J230" s="48">
        <f t="shared" si="56"/>
        <v>0</v>
      </c>
      <c r="K230" s="75"/>
      <c r="L230" s="46"/>
      <c r="M230" s="47">
        <f t="shared" si="50"/>
        <v>0</v>
      </c>
      <c r="N230" s="48">
        <f t="shared" si="57"/>
        <v>0</v>
      </c>
    </row>
    <row r="231" spans="1:14" x14ac:dyDescent="0.25">
      <c r="A231" s="33">
        <v>65</v>
      </c>
      <c r="B231" s="33" t="s">
        <v>224</v>
      </c>
      <c r="C231" s="29" t="s">
        <v>22</v>
      </c>
      <c r="D231" s="34">
        <f>'Bond Estimate Form'!D229</f>
        <v>193.6</v>
      </c>
      <c r="E231" s="27">
        <v>0</v>
      </c>
      <c r="F231" s="36">
        <f t="shared" si="54"/>
        <v>0</v>
      </c>
      <c r="G231" s="58"/>
      <c r="H231" s="54">
        <f>'[1]Bond Reduction 1'!H231</f>
        <v>0</v>
      </c>
      <c r="I231" s="47">
        <f t="shared" si="55"/>
        <v>0</v>
      </c>
      <c r="J231" s="48">
        <f t="shared" si="56"/>
        <v>0</v>
      </c>
      <c r="K231" s="75"/>
      <c r="L231" s="46"/>
      <c r="M231" s="47">
        <f t="shared" si="50"/>
        <v>0</v>
      </c>
      <c r="N231" s="48">
        <f t="shared" si="57"/>
        <v>0</v>
      </c>
    </row>
    <row r="232" spans="1:14" x14ac:dyDescent="0.25">
      <c r="A232" s="33">
        <v>66</v>
      </c>
      <c r="B232" s="33" t="s">
        <v>225</v>
      </c>
      <c r="C232" s="29" t="s">
        <v>22</v>
      </c>
      <c r="D232" s="34">
        <f>'Bond Estimate Form'!D230</f>
        <v>202.43</v>
      </c>
      <c r="E232" s="27">
        <v>0</v>
      </c>
      <c r="F232" s="36">
        <f t="shared" si="54"/>
        <v>0</v>
      </c>
      <c r="G232" s="58"/>
      <c r="H232" s="54">
        <f>'[1]Bond Reduction 1'!H232</f>
        <v>0</v>
      </c>
      <c r="I232" s="47">
        <f t="shared" si="55"/>
        <v>0</v>
      </c>
      <c r="J232" s="48">
        <f t="shared" si="56"/>
        <v>0</v>
      </c>
      <c r="K232" s="75"/>
      <c r="L232" s="46"/>
      <c r="M232" s="47">
        <f t="shared" si="50"/>
        <v>0</v>
      </c>
      <c r="N232" s="48">
        <f t="shared" si="57"/>
        <v>0</v>
      </c>
    </row>
    <row r="233" spans="1:14" x14ac:dyDescent="0.25">
      <c r="A233" s="33">
        <v>67</v>
      </c>
      <c r="B233" s="33" t="s">
        <v>226</v>
      </c>
      <c r="C233" s="29" t="s">
        <v>22</v>
      </c>
      <c r="D233" s="34">
        <f>'Bond Estimate Form'!D231</f>
        <v>233.62</v>
      </c>
      <c r="E233" s="27">
        <v>0</v>
      </c>
      <c r="F233" s="36">
        <f t="shared" si="54"/>
        <v>0</v>
      </c>
      <c r="G233" s="58"/>
      <c r="H233" s="54">
        <f>'[1]Bond Reduction 1'!H233</f>
        <v>0</v>
      </c>
      <c r="I233" s="47">
        <f t="shared" si="55"/>
        <v>0</v>
      </c>
      <c r="J233" s="48">
        <f t="shared" si="56"/>
        <v>0</v>
      </c>
      <c r="K233" s="75"/>
      <c r="L233" s="46"/>
      <c r="M233" s="47">
        <f t="shared" si="50"/>
        <v>0</v>
      </c>
      <c r="N233" s="48">
        <f t="shared" si="57"/>
        <v>0</v>
      </c>
    </row>
    <row r="234" spans="1:14" x14ac:dyDescent="0.25">
      <c r="A234" s="33">
        <v>68</v>
      </c>
      <c r="B234" s="33" t="s">
        <v>227</v>
      </c>
      <c r="C234" s="29" t="s">
        <v>22</v>
      </c>
      <c r="D234" s="34">
        <f>'Bond Estimate Form'!D232</f>
        <v>243.17</v>
      </c>
      <c r="E234" s="27">
        <v>0</v>
      </c>
      <c r="F234" s="36">
        <f t="shared" si="54"/>
        <v>0</v>
      </c>
      <c r="G234" s="58"/>
      <c r="H234" s="54">
        <f>'[1]Bond Reduction 1'!H234</f>
        <v>0</v>
      </c>
      <c r="I234" s="47">
        <f t="shared" si="55"/>
        <v>0</v>
      </c>
      <c r="J234" s="48">
        <f t="shared" si="56"/>
        <v>0</v>
      </c>
      <c r="K234" s="75"/>
      <c r="L234" s="46"/>
      <c r="M234" s="47">
        <f t="shared" si="50"/>
        <v>0</v>
      </c>
      <c r="N234" s="48">
        <f t="shared" si="57"/>
        <v>0</v>
      </c>
    </row>
    <row r="235" spans="1:14" x14ac:dyDescent="0.25">
      <c r="A235" s="33">
        <v>69</v>
      </c>
      <c r="B235" s="33" t="s">
        <v>228</v>
      </c>
      <c r="C235" s="29" t="s">
        <v>22</v>
      </c>
      <c r="D235" s="34">
        <f>'Bond Estimate Form'!D233</f>
        <v>311</v>
      </c>
      <c r="E235" s="27">
        <v>0</v>
      </c>
      <c r="F235" s="36">
        <f t="shared" si="54"/>
        <v>0</v>
      </c>
      <c r="G235" s="58"/>
      <c r="H235" s="54">
        <f>'[1]Bond Reduction 1'!H235</f>
        <v>0</v>
      </c>
      <c r="I235" s="47">
        <f t="shared" si="55"/>
        <v>0</v>
      </c>
      <c r="J235" s="48">
        <f t="shared" si="56"/>
        <v>0</v>
      </c>
      <c r="K235" s="76"/>
      <c r="L235" s="46"/>
      <c r="M235" s="47">
        <f t="shared" si="50"/>
        <v>0</v>
      </c>
      <c r="N235" s="48">
        <f t="shared" si="57"/>
        <v>0</v>
      </c>
    </row>
    <row r="236" spans="1:14" x14ac:dyDescent="0.25">
      <c r="A236" s="33"/>
      <c r="B236" s="77" t="s">
        <v>229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</row>
    <row r="237" spans="1:14" x14ac:dyDescent="0.25">
      <c r="A237" s="33">
        <v>70</v>
      </c>
      <c r="B237" s="33" t="s">
        <v>230</v>
      </c>
      <c r="C237" s="29" t="s">
        <v>22</v>
      </c>
      <c r="D237" s="34">
        <f>'Bond Estimate Form'!D235</f>
        <v>213.1</v>
      </c>
      <c r="E237" s="27">
        <v>0</v>
      </c>
      <c r="F237" s="36">
        <f t="shared" si="54"/>
        <v>0</v>
      </c>
      <c r="G237" s="58"/>
      <c r="H237" s="54">
        <f>'[1]Bond Reduction 1'!H237</f>
        <v>0</v>
      </c>
      <c r="I237" s="47">
        <f t="shared" ref="I237:I243" si="58">F237*H237</f>
        <v>0</v>
      </c>
      <c r="J237" s="48">
        <f t="shared" ref="J237:J243" si="59">F237-I237</f>
        <v>0</v>
      </c>
      <c r="K237" s="74"/>
      <c r="L237" s="46"/>
      <c r="M237" s="47">
        <f t="shared" si="50"/>
        <v>0</v>
      </c>
      <c r="N237" s="48">
        <f t="shared" ref="N237:N243" si="60">J237-M237</f>
        <v>0</v>
      </c>
    </row>
    <row r="238" spans="1:14" x14ac:dyDescent="0.25">
      <c r="A238" s="33">
        <v>71</v>
      </c>
      <c r="B238" s="33" t="s">
        <v>231</v>
      </c>
      <c r="C238" s="29" t="s">
        <v>22</v>
      </c>
      <c r="D238" s="34">
        <f>'Bond Estimate Form'!D236</f>
        <v>237.01</v>
      </c>
      <c r="E238" s="27">
        <v>0</v>
      </c>
      <c r="F238" s="36">
        <f t="shared" si="54"/>
        <v>0</v>
      </c>
      <c r="G238" s="58"/>
      <c r="H238" s="54">
        <f>'[1]Bond Reduction 1'!H238</f>
        <v>0</v>
      </c>
      <c r="I238" s="47">
        <f t="shared" si="58"/>
        <v>0</v>
      </c>
      <c r="J238" s="48">
        <f t="shared" si="59"/>
        <v>0</v>
      </c>
      <c r="K238" s="75"/>
      <c r="L238" s="46"/>
      <c r="M238" s="47">
        <f t="shared" si="50"/>
        <v>0</v>
      </c>
      <c r="N238" s="48">
        <f t="shared" si="60"/>
        <v>0</v>
      </c>
    </row>
    <row r="239" spans="1:14" x14ac:dyDescent="0.25">
      <c r="A239" s="33">
        <v>72</v>
      </c>
      <c r="B239" s="33" t="s">
        <v>232</v>
      </c>
      <c r="C239" s="29" t="s">
        <v>22</v>
      </c>
      <c r="D239" s="34">
        <f>'Bond Estimate Form'!D237</f>
        <v>286.19</v>
      </c>
      <c r="E239" s="27">
        <v>0</v>
      </c>
      <c r="F239" s="36">
        <f t="shared" si="54"/>
        <v>0</v>
      </c>
      <c r="G239" s="58"/>
      <c r="H239" s="54">
        <f>'[1]Bond Reduction 1'!H239</f>
        <v>0</v>
      </c>
      <c r="I239" s="47">
        <f t="shared" si="58"/>
        <v>0</v>
      </c>
      <c r="J239" s="48">
        <f t="shared" si="59"/>
        <v>0</v>
      </c>
      <c r="K239" s="75"/>
      <c r="L239" s="46"/>
      <c r="M239" s="47">
        <f t="shared" si="50"/>
        <v>0</v>
      </c>
      <c r="N239" s="48">
        <f t="shared" si="60"/>
        <v>0</v>
      </c>
    </row>
    <row r="240" spans="1:14" x14ac:dyDescent="0.25">
      <c r="A240" s="33">
        <v>73</v>
      </c>
      <c r="B240" s="33" t="s">
        <v>233</v>
      </c>
      <c r="C240" s="29" t="s">
        <v>22</v>
      </c>
      <c r="D240" s="34">
        <f>'Bond Estimate Form'!D238</f>
        <v>419.99</v>
      </c>
      <c r="E240" s="27">
        <v>0</v>
      </c>
      <c r="F240" s="36">
        <f t="shared" si="54"/>
        <v>0</v>
      </c>
      <c r="G240" s="58"/>
      <c r="H240" s="54">
        <f>'[1]Bond Reduction 1'!H240</f>
        <v>0</v>
      </c>
      <c r="I240" s="47">
        <f t="shared" si="58"/>
        <v>0</v>
      </c>
      <c r="J240" s="48">
        <f t="shared" si="59"/>
        <v>0</v>
      </c>
      <c r="K240" s="75"/>
      <c r="L240" s="46"/>
      <c r="M240" s="47">
        <f t="shared" si="50"/>
        <v>0</v>
      </c>
      <c r="N240" s="48">
        <f t="shared" si="60"/>
        <v>0</v>
      </c>
    </row>
    <row r="241" spans="1:14" x14ac:dyDescent="0.25">
      <c r="A241" s="33">
        <v>74</v>
      </c>
      <c r="B241" s="33" t="s">
        <v>234</v>
      </c>
      <c r="C241" s="29" t="s">
        <v>22</v>
      </c>
      <c r="D241" s="34">
        <f>'Bond Estimate Form'!D239</f>
        <v>571.59</v>
      </c>
      <c r="E241" s="27">
        <v>0</v>
      </c>
      <c r="F241" s="36">
        <f t="shared" si="54"/>
        <v>0</v>
      </c>
      <c r="G241" s="58"/>
      <c r="H241" s="54">
        <f>'[1]Bond Reduction 1'!H241</f>
        <v>0</v>
      </c>
      <c r="I241" s="47">
        <f t="shared" si="58"/>
        <v>0</v>
      </c>
      <c r="J241" s="48">
        <f t="shared" si="59"/>
        <v>0</v>
      </c>
      <c r="K241" s="75"/>
      <c r="L241" s="46"/>
      <c r="M241" s="47">
        <f t="shared" si="50"/>
        <v>0</v>
      </c>
      <c r="N241" s="48">
        <f t="shared" si="60"/>
        <v>0</v>
      </c>
    </row>
    <row r="242" spans="1:14" x14ac:dyDescent="0.25">
      <c r="A242" s="33">
        <v>75</v>
      </c>
      <c r="B242" s="33" t="s">
        <v>235</v>
      </c>
      <c r="C242" s="29" t="s">
        <v>22</v>
      </c>
      <c r="D242" s="34">
        <f>'Bond Estimate Form'!D240</f>
        <v>576.95000000000005</v>
      </c>
      <c r="E242" s="27">
        <v>0</v>
      </c>
      <c r="F242" s="36">
        <f t="shared" si="54"/>
        <v>0</v>
      </c>
      <c r="G242" s="58"/>
      <c r="H242" s="54">
        <f>'[1]Bond Reduction 1'!H242</f>
        <v>0</v>
      </c>
      <c r="I242" s="47">
        <f t="shared" si="58"/>
        <v>0</v>
      </c>
      <c r="J242" s="48">
        <f t="shared" si="59"/>
        <v>0</v>
      </c>
      <c r="K242" s="75"/>
      <c r="L242" s="46"/>
      <c r="M242" s="47">
        <f t="shared" si="50"/>
        <v>0</v>
      </c>
      <c r="N242" s="48">
        <f t="shared" si="60"/>
        <v>0</v>
      </c>
    </row>
    <row r="243" spans="1:14" x14ac:dyDescent="0.25">
      <c r="A243" s="33">
        <v>76</v>
      </c>
      <c r="B243" s="33" t="s">
        <v>236</v>
      </c>
      <c r="C243" s="29" t="s">
        <v>22</v>
      </c>
      <c r="D243" s="34">
        <f>'Bond Estimate Form'!D241</f>
        <v>393.36</v>
      </c>
      <c r="E243" s="27">
        <v>0</v>
      </c>
      <c r="F243" s="36">
        <f t="shared" si="54"/>
        <v>0</v>
      </c>
      <c r="G243" s="58"/>
      <c r="H243" s="54">
        <f>'[1]Bond Reduction 1'!H243</f>
        <v>0</v>
      </c>
      <c r="I243" s="47">
        <f t="shared" si="58"/>
        <v>0</v>
      </c>
      <c r="J243" s="48">
        <f t="shared" si="59"/>
        <v>0</v>
      </c>
      <c r="K243" s="76"/>
      <c r="L243" s="46"/>
      <c r="M243" s="47">
        <f t="shared" si="50"/>
        <v>0</v>
      </c>
      <c r="N243" s="48">
        <f t="shared" si="60"/>
        <v>0</v>
      </c>
    </row>
    <row r="244" spans="1:14" x14ac:dyDescent="0.25">
      <c r="A244" s="33"/>
      <c r="B244" s="77" t="s">
        <v>237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</row>
    <row r="245" spans="1:14" x14ac:dyDescent="0.25">
      <c r="A245" s="33">
        <v>77</v>
      </c>
      <c r="B245" s="33" t="s">
        <v>238</v>
      </c>
      <c r="C245" s="29" t="s">
        <v>20</v>
      </c>
      <c r="D245" s="34">
        <f>'Bond Estimate Form'!D243</f>
        <v>629.21</v>
      </c>
      <c r="E245" s="27">
        <v>0</v>
      </c>
      <c r="F245" s="36">
        <f t="shared" si="54"/>
        <v>0</v>
      </c>
      <c r="G245" s="58"/>
      <c r="H245" s="54">
        <f>'[1]Bond Reduction 1'!H245</f>
        <v>0</v>
      </c>
      <c r="I245" s="47">
        <f t="shared" ref="I245:I251" si="61">F245*H245</f>
        <v>0</v>
      </c>
      <c r="J245" s="48">
        <f t="shared" ref="J245:J251" si="62">F245-I245</f>
        <v>0</v>
      </c>
      <c r="K245" s="74"/>
      <c r="L245" s="46"/>
      <c r="M245" s="47">
        <f t="shared" si="50"/>
        <v>0</v>
      </c>
      <c r="N245" s="48">
        <f t="shared" ref="N245:N251" si="63">J245-M245</f>
        <v>0</v>
      </c>
    </row>
    <row r="246" spans="1:14" x14ac:dyDescent="0.25">
      <c r="A246" s="33">
        <v>78</v>
      </c>
      <c r="B246" s="33" t="s">
        <v>239</v>
      </c>
      <c r="C246" s="29" t="s">
        <v>20</v>
      </c>
      <c r="D246" s="34">
        <f>'Bond Estimate Form'!D244</f>
        <v>702</v>
      </c>
      <c r="E246" s="27">
        <v>0</v>
      </c>
      <c r="F246" s="36">
        <f t="shared" si="54"/>
        <v>0</v>
      </c>
      <c r="G246" s="58"/>
      <c r="H246" s="54">
        <f>'[1]Bond Reduction 1'!H246</f>
        <v>0</v>
      </c>
      <c r="I246" s="47">
        <f t="shared" si="61"/>
        <v>0</v>
      </c>
      <c r="J246" s="48">
        <f t="shared" si="62"/>
        <v>0</v>
      </c>
      <c r="K246" s="75"/>
      <c r="L246" s="46"/>
      <c r="M246" s="47">
        <f t="shared" si="50"/>
        <v>0</v>
      </c>
      <c r="N246" s="48">
        <f t="shared" si="63"/>
        <v>0</v>
      </c>
    </row>
    <row r="247" spans="1:14" x14ac:dyDescent="0.25">
      <c r="A247" s="33">
        <v>79</v>
      </c>
      <c r="B247" s="33" t="s">
        <v>240</v>
      </c>
      <c r="C247" s="29" t="s">
        <v>20</v>
      </c>
      <c r="D247" s="34">
        <f>'Bond Estimate Form'!D245</f>
        <v>792.87</v>
      </c>
      <c r="E247" s="27">
        <v>0</v>
      </c>
      <c r="F247" s="36">
        <f t="shared" si="54"/>
        <v>0</v>
      </c>
      <c r="G247" s="58"/>
      <c r="H247" s="54">
        <f>'[1]Bond Reduction 1'!H247</f>
        <v>0</v>
      </c>
      <c r="I247" s="47">
        <f t="shared" si="61"/>
        <v>0</v>
      </c>
      <c r="J247" s="48">
        <f t="shared" si="62"/>
        <v>0</v>
      </c>
      <c r="K247" s="75"/>
      <c r="L247" s="46"/>
      <c r="M247" s="47">
        <f t="shared" si="50"/>
        <v>0</v>
      </c>
      <c r="N247" s="48">
        <f t="shared" si="63"/>
        <v>0</v>
      </c>
    </row>
    <row r="248" spans="1:14" x14ac:dyDescent="0.25">
      <c r="A248" s="33">
        <v>80</v>
      </c>
      <c r="B248" s="33" t="s">
        <v>241</v>
      </c>
      <c r="C248" s="29" t="s">
        <v>20</v>
      </c>
      <c r="D248" s="34">
        <f>'Bond Estimate Form'!D246</f>
        <v>1060.57</v>
      </c>
      <c r="E248" s="27">
        <v>0</v>
      </c>
      <c r="F248" s="36">
        <f t="shared" si="54"/>
        <v>0</v>
      </c>
      <c r="G248" s="58"/>
      <c r="H248" s="54">
        <f>'[1]Bond Reduction 1'!H248</f>
        <v>0</v>
      </c>
      <c r="I248" s="47">
        <f t="shared" si="61"/>
        <v>0</v>
      </c>
      <c r="J248" s="48">
        <f t="shared" si="62"/>
        <v>0</v>
      </c>
      <c r="K248" s="75"/>
      <c r="L248" s="46"/>
      <c r="M248" s="47">
        <f t="shared" si="50"/>
        <v>0</v>
      </c>
      <c r="N248" s="48">
        <f t="shared" si="63"/>
        <v>0</v>
      </c>
    </row>
    <row r="249" spans="1:14" x14ac:dyDescent="0.25">
      <c r="A249" s="33">
        <v>81</v>
      </c>
      <c r="B249" s="33" t="s">
        <v>242</v>
      </c>
      <c r="C249" s="29" t="s">
        <v>20</v>
      </c>
      <c r="D249" s="34">
        <f>'Bond Estimate Form'!D247</f>
        <v>1352.18</v>
      </c>
      <c r="E249" s="27">
        <v>0</v>
      </c>
      <c r="F249" s="36">
        <f t="shared" si="54"/>
        <v>0</v>
      </c>
      <c r="G249" s="58"/>
      <c r="H249" s="54">
        <f>'[1]Bond Reduction 1'!H249</f>
        <v>0</v>
      </c>
      <c r="I249" s="47">
        <f t="shared" si="61"/>
        <v>0</v>
      </c>
      <c r="J249" s="48">
        <f t="shared" si="62"/>
        <v>0</v>
      </c>
      <c r="K249" s="75"/>
      <c r="L249" s="46"/>
      <c r="M249" s="47">
        <f t="shared" si="50"/>
        <v>0</v>
      </c>
      <c r="N249" s="48">
        <f t="shared" si="63"/>
        <v>0</v>
      </c>
    </row>
    <row r="250" spans="1:14" x14ac:dyDescent="0.25">
      <c r="A250" s="33">
        <v>82</v>
      </c>
      <c r="B250" s="33" t="s">
        <v>243</v>
      </c>
      <c r="C250" s="29" t="s">
        <v>20</v>
      </c>
      <c r="D250" s="34">
        <f>'Bond Estimate Form'!D248</f>
        <v>1424.05</v>
      </c>
      <c r="E250" s="27">
        <v>0</v>
      </c>
      <c r="F250" s="36">
        <f t="shared" si="54"/>
        <v>0</v>
      </c>
      <c r="G250" s="58"/>
      <c r="H250" s="54">
        <f>'[1]Bond Reduction 1'!H250</f>
        <v>0</v>
      </c>
      <c r="I250" s="47">
        <f t="shared" si="61"/>
        <v>0</v>
      </c>
      <c r="J250" s="48">
        <f t="shared" si="62"/>
        <v>0</v>
      </c>
      <c r="K250" s="75"/>
      <c r="L250" s="46"/>
      <c r="M250" s="47">
        <f t="shared" si="50"/>
        <v>0</v>
      </c>
      <c r="N250" s="48">
        <f t="shared" si="63"/>
        <v>0</v>
      </c>
    </row>
    <row r="251" spans="1:14" x14ac:dyDescent="0.25">
      <c r="A251" s="33">
        <v>83</v>
      </c>
      <c r="B251" s="33" t="s">
        <v>244</v>
      </c>
      <c r="C251" s="29" t="s">
        <v>20</v>
      </c>
      <c r="D251" s="34">
        <f>'Bond Estimate Form'!D249</f>
        <v>1816.79</v>
      </c>
      <c r="E251" s="27">
        <v>0</v>
      </c>
      <c r="F251" s="36">
        <f t="shared" si="54"/>
        <v>0</v>
      </c>
      <c r="G251" s="58"/>
      <c r="H251" s="54">
        <f>'[1]Bond Reduction 1'!H251</f>
        <v>0</v>
      </c>
      <c r="I251" s="47">
        <f t="shared" si="61"/>
        <v>0</v>
      </c>
      <c r="J251" s="48">
        <f t="shared" si="62"/>
        <v>0</v>
      </c>
      <c r="K251" s="76"/>
      <c r="L251" s="46"/>
      <c r="M251" s="47">
        <f t="shared" si="50"/>
        <v>0</v>
      </c>
      <c r="N251" s="48">
        <f t="shared" si="63"/>
        <v>0</v>
      </c>
    </row>
    <row r="252" spans="1:14" x14ac:dyDescent="0.25">
      <c r="A252" s="33"/>
      <c r="B252" s="77" t="s">
        <v>245</v>
      </c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</row>
    <row r="253" spans="1:14" x14ac:dyDescent="0.25">
      <c r="A253" s="33">
        <v>84</v>
      </c>
      <c r="B253" s="33" t="s">
        <v>246</v>
      </c>
      <c r="C253" s="29" t="s">
        <v>20</v>
      </c>
      <c r="D253" s="34">
        <f>'Bond Estimate Form'!D251</f>
        <v>1254.3699999999999</v>
      </c>
      <c r="E253" s="27">
        <v>0</v>
      </c>
      <c r="F253" s="36">
        <f t="shared" si="54"/>
        <v>0</v>
      </c>
      <c r="G253" s="58"/>
      <c r="H253" s="54">
        <f>'[1]Bond Reduction 1'!H253</f>
        <v>0</v>
      </c>
      <c r="I253" s="47">
        <f t="shared" ref="I253:I259" si="64">F253*H253</f>
        <v>0</v>
      </c>
      <c r="J253" s="48">
        <f t="shared" ref="J253:J259" si="65">F253-I253</f>
        <v>0</v>
      </c>
      <c r="K253" s="74"/>
      <c r="L253" s="46"/>
      <c r="M253" s="47">
        <f t="shared" si="50"/>
        <v>0</v>
      </c>
      <c r="N253" s="48">
        <f t="shared" ref="N253:N259" si="66">J253-M253</f>
        <v>0</v>
      </c>
    </row>
    <row r="254" spans="1:14" x14ac:dyDescent="0.25">
      <c r="A254" s="33">
        <v>85</v>
      </c>
      <c r="B254" s="33" t="s">
        <v>247</v>
      </c>
      <c r="C254" s="29" t="s">
        <v>20</v>
      </c>
      <c r="D254" s="34">
        <f>'Bond Estimate Form'!D252</f>
        <v>1387.49</v>
      </c>
      <c r="E254" s="27">
        <v>0</v>
      </c>
      <c r="F254" s="36">
        <f t="shared" si="54"/>
        <v>0</v>
      </c>
      <c r="G254" s="58"/>
      <c r="H254" s="54">
        <f>'[1]Bond Reduction 1'!H254</f>
        <v>0</v>
      </c>
      <c r="I254" s="47">
        <f t="shared" si="64"/>
        <v>0</v>
      </c>
      <c r="J254" s="48">
        <f t="shared" si="65"/>
        <v>0</v>
      </c>
      <c r="K254" s="75"/>
      <c r="L254" s="46"/>
      <c r="M254" s="47">
        <f t="shared" si="50"/>
        <v>0</v>
      </c>
      <c r="N254" s="48">
        <f t="shared" si="66"/>
        <v>0</v>
      </c>
    </row>
    <row r="255" spans="1:14" x14ac:dyDescent="0.25">
      <c r="A255" s="33">
        <v>86</v>
      </c>
      <c r="B255" s="33" t="s">
        <v>248</v>
      </c>
      <c r="C255" s="29" t="s">
        <v>20</v>
      </c>
      <c r="D255" s="34">
        <f>'Bond Estimate Form'!D253</f>
        <v>1876.32</v>
      </c>
      <c r="E255" s="27">
        <v>0</v>
      </c>
      <c r="F255" s="36">
        <f t="shared" si="54"/>
        <v>0</v>
      </c>
      <c r="G255" s="58"/>
      <c r="H255" s="54">
        <f>'[1]Bond Reduction 1'!H255</f>
        <v>0</v>
      </c>
      <c r="I255" s="47">
        <f t="shared" si="64"/>
        <v>0</v>
      </c>
      <c r="J255" s="48">
        <f t="shared" si="65"/>
        <v>0</v>
      </c>
      <c r="K255" s="75"/>
      <c r="L255" s="46"/>
      <c r="M255" s="47">
        <f t="shared" si="50"/>
        <v>0</v>
      </c>
      <c r="N255" s="48">
        <f t="shared" si="66"/>
        <v>0</v>
      </c>
    </row>
    <row r="256" spans="1:14" x14ac:dyDescent="0.25">
      <c r="A256" s="33">
        <v>87</v>
      </c>
      <c r="B256" s="33" t="s">
        <v>249</v>
      </c>
      <c r="C256" s="29" t="s">
        <v>20</v>
      </c>
      <c r="D256" s="34">
        <f>'Bond Estimate Form'!D254</f>
        <v>2187.69</v>
      </c>
      <c r="E256" s="27">
        <v>0</v>
      </c>
      <c r="F256" s="36">
        <f t="shared" si="54"/>
        <v>0</v>
      </c>
      <c r="G256" s="58"/>
      <c r="H256" s="54">
        <f>'[1]Bond Reduction 1'!H256</f>
        <v>0</v>
      </c>
      <c r="I256" s="47">
        <f t="shared" si="64"/>
        <v>0</v>
      </c>
      <c r="J256" s="48">
        <f t="shared" si="65"/>
        <v>0</v>
      </c>
      <c r="K256" s="75"/>
      <c r="L256" s="46"/>
      <c r="M256" s="47">
        <f t="shared" si="50"/>
        <v>0</v>
      </c>
      <c r="N256" s="48">
        <f t="shared" si="66"/>
        <v>0</v>
      </c>
    </row>
    <row r="257" spans="1:14" x14ac:dyDescent="0.25">
      <c r="A257" s="33">
        <v>88</v>
      </c>
      <c r="B257" s="33" t="s">
        <v>250</v>
      </c>
      <c r="C257" s="29" t="s">
        <v>20</v>
      </c>
      <c r="D257" s="34">
        <f>'Bond Estimate Form'!D255</f>
        <v>2842.27</v>
      </c>
      <c r="E257" s="27">
        <v>0</v>
      </c>
      <c r="F257" s="36">
        <f t="shared" si="54"/>
        <v>0</v>
      </c>
      <c r="G257" s="58"/>
      <c r="H257" s="54">
        <f>'[1]Bond Reduction 1'!H257</f>
        <v>0</v>
      </c>
      <c r="I257" s="47">
        <f t="shared" si="64"/>
        <v>0</v>
      </c>
      <c r="J257" s="48">
        <f t="shared" si="65"/>
        <v>0</v>
      </c>
      <c r="K257" s="75"/>
      <c r="L257" s="46"/>
      <c r="M257" s="47">
        <f t="shared" si="50"/>
        <v>0</v>
      </c>
      <c r="N257" s="48">
        <f t="shared" si="66"/>
        <v>0</v>
      </c>
    </row>
    <row r="258" spans="1:14" x14ac:dyDescent="0.25">
      <c r="A258" s="33">
        <v>89</v>
      </c>
      <c r="B258" s="33" t="s">
        <v>251</v>
      </c>
      <c r="C258" s="29" t="s">
        <v>20</v>
      </c>
      <c r="D258" s="34">
        <f>'Bond Estimate Form'!D256</f>
        <v>2624.46</v>
      </c>
      <c r="E258" s="27">
        <v>0</v>
      </c>
      <c r="F258" s="36">
        <f t="shared" si="54"/>
        <v>0</v>
      </c>
      <c r="G258" s="58"/>
      <c r="H258" s="54">
        <f>'[1]Bond Reduction 1'!H258</f>
        <v>0</v>
      </c>
      <c r="I258" s="47">
        <f t="shared" si="64"/>
        <v>0</v>
      </c>
      <c r="J258" s="48">
        <f t="shared" si="65"/>
        <v>0</v>
      </c>
      <c r="K258" s="75"/>
      <c r="L258" s="46"/>
      <c r="M258" s="47">
        <f t="shared" si="50"/>
        <v>0</v>
      </c>
      <c r="N258" s="48">
        <f t="shared" si="66"/>
        <v>0</v>
      </c>
    </row>
    <row r="259" spans="1:14" x14ac:dyDescent="0.25">
      <c r="A259" s="33">
        <v>90</v>
      </c>
      <c r="B259" s="33" t="s">
        <v>252</v>
      </c>
      <c r="C259" s="29" t="s">
        <v>20</v>
      </c>
      <c r="D259" s="34">
        <f>'Bond Estimate Form'!D257</f>
        <v>3435.77</v>
      </c>
      <c r="E259" s="27">
        <v>0</v>
      </c>
      <c r="F259" s="36">
        <f t="shared" si="54"/>
        <v>0</v>
      </c>
      <c r="G259" s="58"/>
      <c r="H259" s="54">
        <f>'[1]Bond Reduction 1'!H259</f>
        <v>0</v>
      </c>
      <c r="I259" s="47">
        <f t="shared" si="64"/>
        <v>0</v>
      </c>
      <c r="J259" s="48">
        <f t="shared" si="65"/>
        <v>0</v>
      </c>
      <c r="K259" s="76"/>
      <c r="L259" s="46"/>
      <c r="M259" s="47">
        <f t="shared" si="50"/>
        <v>0</v>
      </c>
      <c r="N259" s="48">
        <f t="shared" si="66"/>
        <v>0</v>
      </c>
    </row>
    <row r="260" spans="1:14" x14ac:dyDescent="0.25">
      <c r="A260" s="33"/>
      <c r="B260" s="77" t="s">
        <v>253</v>
      </c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</row>
    <row r="261" spans="1:14" x14ac:dyDescent="0.25">
      <c r="A261" s="33">
        <v>91</v>
      </c>
      <c r="B261" s="33" t="s">
        <v>254</v>
      </c>
      <c r="C261" s="29" t="s">
        <v>20</v>
      </c>
      <c r="D261" s="34">
        <f>'Bond Estimate Form'!D259</f>
        <v>5128.7299999999996</v>
      </c>
      <c r="E261" s="27">
        <v>0</v>
      </c>
      <c r="F261" s="36">
        <f t="shared" si="54"/>
        <v>0</v>
      </c>
      <c r="G261" s="58"/>
      <c r="H261" s="54">
        <f>'[1]Bond Reduction 1'!H261</f>
        <v>0</v>
      </c>
      <c r="I261" s="47">
        <f t="shared" ref="I261:I267" si="67">F261*H261</f>
        <v>0</v>
      </c>
      <c r="J261" s="48">
        <f t="shared" ref="J261:J267" si="68">F261-I261</f>
        <v>0</v>
      </c>
      <c r="K261" s="74"/>
      <c r="L261" s="46"/>
      <c r="M261" s="47">
        <f t="shared" si="50"/>
        <v>0</v>
      </c>
      <c r="N261" s="48">
        <f t="shared" ref="N261:N267" si="69">J261-M261</f>
        <v>0</v>
      </c>
    </row>
    <row r="262" spans="1:14" x14ac:dyDescent="0.25">
      <c r="A262" s="33">
        <v>92</v>
      </c>
      <c r="B262" s="33" t="s">
        <v>255</v>
      </c>
      <c r="C262" s="29" t="s">
        <v>20</v>
      </c>
      <c r="D262" s="34">
        <f>'Bond Estimate Form'!D260</f>
        <v>6966.44</v>
      </c>
      <c r="E262" s="27">
        <v>0</v>
      </c>
      <c r="F262" s="36">
        <f t="shared" si="54"/>
        <v>0</v>
      </c>
      <c r="G262" s="58"/>
      <c r="H262" s="54">
        <f>'[1]Bond Reduction 1'!H262</f>
        <v>0</v>
      </c>
      <c r="I262" s="47">
        <f t="shared" si="67"/>
        <v>0</v>
      </c>
      <c r="J262" s="48">
        <f t="shared" si="68"/>
        <v>0</v>
      </c>
      <c r="K262" s="75"/>
      <c r="L262" s="46"/>
      <c r="M262" s="47">
        <f t="shared" si="50"/>
        <v>0</v>
      </c>
      <c r="N262" s="48">
        <f t="shared" si="69"/>
        <v>0</v>
      </c>
    </row>
    <row r="263" spans="1:14" x14ac:dyDescent="0.25">
      <c r="A263" s="33">
        <v>93</v>
      </c>
      <c r="B263" s="33" t="s">
        <v>256</v>
      </c>
      <c r="C263" s="29" t="s">
        <v>20</v>
      </c>
      <c r="D263" s="34">
        <f>'Bond Estimate Form'!D261</f>
        <v>8294.14</v>
      </c>
      <c r="E263" s="27">
        <v>0</v>
      </c>
      <c r="F263" s="36">
        <f t="shared" si="54"/>
        <v>0</v>
      </c>
      <c r="G263" s="58"/>
      <c r="H263" s="54">
        <f>'[1]Bond Reduction 1'!H263</f>
        <v>0</v>
      </c>
      <c r="I263" s="47">
        <f t="shared" si="67"/>
        <v>0</v>
      </c>
      <c r="J263" s="48">
        <f t="shared" si="68"/>
        <v>0</v>
      </c>
      <c r="K263" s="75"/>
      <c r="L263" s="46"/>
      <c r="M263" s="47">
        <f t="shared" si="50"/>
        <v>0</v>
      </c>
      <c r="N263" s="48">
        <f t="shared" si="69"/>
        <v>0</v>
      </c>
    </row>
    <row r="264" spans="1:14" x14ac:dyDescent="0.25">
      <c r="A264" s="33">
        <v>94</v>
      </c>
      <c r="B264" s="33" t="s">
        <v>257</v>
      </c>
      <c r="C264" s="29" t="s">
        <v>20</v>
      </c>
      <c r="D264" s="34">
        <f>'Bond Estimate Form'!D262</f>
        <v>8914.33</v>
      </c>
      <c r="E264" s="27">
        <v>0</v>
      </c>
      <c r="F264" s="36">
        <f t="shared" si="54"/>
        <v>0</v>
      </c>
      <c r="G264" s="58"/>
      <c r="H264" s="54">
        <f>'[1]Bond Reduction 1'!H264</f>
        <v>0</v>
      </c>
      <c r="I264" s="47">
        <f t="shared" si="67"/>
        <v>0</v>
      </c>
      <c r="J264" s="48">
        <f t="shared" si="68"/>
        <v>0</v>
      </c>
      <c r="K264" s="75"/>
      <c r="L264" s="46"/>
      <c r="M264" s="47">
        <f t="shared" si="50"/>
        <v>0</v>
      </c>
      <c r="N264" s="48">
        <f t="shared" si="69"/>
        <v>0</v>
      </c>
    </row>
    <row r="265" spans="1:14" x14ac:dyDescent="0.25">
      <c r="A265" s="33">
        <v>95</v>
      </c>
      <c r="B265" s="33" t="s">
        <v>258</v>
      </c>
      <c r="C265" s="29" t="s">
        <v>20</v>
      </c>
      <c r="D265" s="34">
        <f>'Bond Estimate Form'!D263</f>
        <v>10033.69</v>
      </c>
      <c r="E265" s="27">
        <v>0</v>
      </c>
      <c r="F265" s="36">
        <f t="shared" si="54"/>
        <v>0</v>
      </c>
      <c r="G265" s="58"/>
      <c r="H265" s="54">
        <f>'[1]Bond Reduction 1'!H265</f>
        <v>0</v>
      </c>
      <c r="I265" s="47">
        <f t="shared" si="67"/>
        <v>0</v>
      </c>
      <c r="J265" s="48">
        <f t="shared" si="68"/>
        <v>0</v>
      </c>
      <c r="K265" s="75"/>
      <c r="L265" s="46"/>
      <c r="M265" s="47">
        <f t="shared" si="50"/>
        <v>0</v>
      </c>
      <c r="N265" s="48">
        <f t="shared" si="69"/>
        <v>0</v>
      </c>
    </row>
    <row r="266" spans="1:14" x14ac:dyDescent="0.25">
      <c r="A266" s="33">
        <v>96</v>
      </c>
      <c r="B266" s="33" t="s">
        <v>259</v>
      </c>
      <c r="C266" s="29" t="s">
        <v>20</v>
      </c>
      <c r="D266" s="34">
        <f>'Bond Estimate Form'!D264</f>
        <v>10914.45</v>
      </c>
      <c r="E266" s="27">
        <v>0</v>
      </c>
      <c r="F266" s="36">
        <f t="shared" si="54"/>
        <v>0</v>
      </c>
      <c r="G266" s="58"/>
      <c r="H266" s="54">
        <f>'[1]Bond Reduction 1'!H266</f>
        <v>0</v>
      </c>
      <c r="I266" s="47">
        <f t="shared" si="67"/>
        <v>0</v>
      </c>
      <c r="J266" s="48">
        <f t="shared" si="68"/>
        <v>0</v>
      </c>
      <c r="K266" s="75"/>
      <c r="L266" s="46"/>
      <c r="M266" s="47">
        <f t="shared" si="50"/>
        <v>0</v>
      </c>
      <c r="N266" s="48">
        <f t="shared" si="69"/>
        <v>0</v>
      </c>
    </row>
    <row r="267" spans="1:14" x14ac:dyDescent="0.25">
      <c r="A267" s="33">
        <v>97</v>
      </c>
      <c r="B267" s="33" t="s">
        <v>260</v>
      </c>
      <c r="C267" s="29" t="s">
        <v>20</v>
      </c>
      <c r="D267" s="34">
        <f>'Bond Estimate Form'!D265</f>
        <v>7401.63</v>
      </c>
      <c r="E267" s="27">
        <v>0</v>
      </c>
      <c r="F267" s="36">
        <f t="shared" si="54"/>
        <v>0</v>
      </c>
      <c r="G267" s="58"/>
      <c r="H267" s="54">
        <f>'[1]Bond Reduction 1'!H267</f>
        <v>0</v>
      </c>
      <c r="I267" s="47">
        <f t="shared" si="67"/>
        <v>0</v>
      </c>
      <c r="J267" s="48">
        <f t="shared" si="68"/>
        <v>0</v>
      </c>
      <c r="K267" s="76"/>
      <c r="L267" s="46"/>
      <c r="M267" s="47">
        <f t="shared" si="50"/>
        <v>0</v>
      </c>
      <c r="N267" s="48">
        <f t="shared" si="69"/>
        <v>0</v>
      </c>
    </row>
    <row r="268" spans="1:14" x14ac:dyDescent="0.25">
      <c r="A268" s="33"/>
      <c r="B268" s="77" t="s">
        <v>261</v>
      </c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</row>
    <row r="269" spans="1:14" x14ac:dyDescent="0.25">
      <c r="A269" s="33">
        <v>98</v>
      </c>
      <c r="B269" s="33" t="s">
        <v>262</v>
      </c>
      <c r="C269" s="29" t="s">
        <v>36</v>
      </c>
      <c r="D269" s="34">
        <f>'Bond Estimate Form'!D267</f>
        <v>122.67</v>
      </c>
      <c r="E269" s="27">
        <v>0</v>
      </c>
      <c r="F269" s="36">
        <f t="shared" si="54"/>
        <v>0</v>
      </c>
      <c r="G269" s="58"/>
      <c r="H269" s="54">
        <f>'[1]Bond Reduction 1'!H269</f>
        <v>0</v>
      </c>
      <c r="I269" s="47">
        <f>F269*H269</f>
        <v>0</v>
      </c>
      <c r="J269" s="48">
        <f>F269-I269</f>
        <v>0</v>
      </c>
      <c r="K269" s="74"/>
      <c r="L269" s="46"/>
      <c r="M269" s="47">
        <f t="shared" si="50"/>
        <v>0</v>
      </c>
      <c r="N269" s="48">
        <f t="shared" ref="N269:N271" si="70">J269-M269</f>
        <v>0</v>
      </c>
    </row>
    <row r="270" spans="1:14" x14ac:dyDescent="0.25">
      <c r="A270" s="33">
        <v>99</v>
      </c>
      <c r="B270" s="33" t="s">
        <v>263</v>
      </c>
      <c r="C270" s="29" t="s">
        <v>29</v>
      </c>
      <c r="D270" s="34">
        <f>'Bond Estimate Form'!D268</f>
        <v>282.48</v>
      </c>
      <c r="E270" s="27">
        <v>0</v>
      </c>
      <c r="F270" s="36">
        <f t="shared" si="54"/>
        <v>0</v>
      </c>
      <c r="G270" s="58"/>
      <c r="H270" s="54">
        <f>'[1]Bond Reduction 1'!H270</f>
        <v>0</v>
      </c>
      <c r="I270" s="47">
        <f>F270*H270</f>
        <v>0</v>
      </c>
      <c r="J270" s="48">
        <f>F270-I270</f>
        <v>0</v>
      </c>
      <c r="K270" s="75"/>
      <c r="L270" s="46"/>
      <c r="M270" s="47">
        <f t="shared" si="50"/>
        <v>0</v>
      </c>
      <c r="N270" s="48">
        <f t="shared" si="70"/>
        <v>0</v>
      </c>
    </row>
    <row r="271" spans="1:14" x14ac:dyDescent="0.25">
      <c r="A271" s="33">
        <v>100</v>
      </c>
      <c r="B271" s="33" t="s">
        <v>264</v>
      </c>
      <c r="C271" s="29" t="s">
        <v>29</v>
      </c>
      <c r="D271" s="34">
        <f>'Bond Estimate Form'!D269</f>
        <v>103.45</v>
      </c>
      <c r="E271" s="27">
        <v>0</v>
      </c>
      <c r="F271" s="36">
        <f t="shared" si="54"/>
        <v>0</v>
      </c>
      <c r="G271" s="59"/>
      <c r="H271" s="54">
        <f>'[1]Bond Reduction 1'!H271</f>
        <v>0</v>
      </c>
      <c r="I271" s="47">
        <f>F271*H271</f>
        <v>0</v>
      </c>
      <c r="J271" s="48">
        <f>F271-I271</f>
        <v>0</v>
      </c>
      <c r="K271" s="76"/>
      <c r="L271" s="46"/>
      <c r="M271" s="47">
        <f t="shared" si="50"/>
        <v>0</v>
      </c>
      <c r="N271" s="48">
        <f t="shared" si="70"/>
        <v>0</v>
      </c>
    </row>
    <row r="272" spans="1:14" ht="20.100000000000001" customHeight="1" x14ac:dyDescent="0.25">
      <c r="A272" s="31">
        <v>5.0999999999999996</v>
      </c>
      <c r="B272" s="61" t="s">
        <v>265</v>
      </c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</row>
    <row r="273" spans="1:15" x14ac:dyDescent="0.25">
      <c r="A273" s="33">
        <v>1</v>
      </c>
      <c r="B273" s="33" t="s">
        <v>266</v>
      </c>
      <c r="C273" s="33" t="s">
        <v>20</v>
      </c>
      <c r="D273" s="34">
        <f>'Bond Estimate Form'!D271</f>
        <v>22126.6</v>
      </c>
      <c r="E273" s="27">
        <v>0</v>
      </c>
      <c r="F273" s="36">
        <f t="shared" ref="F273:F275" si="71">D273*E273</f>
        <v>0</v>
      </c>
      <c r="G273" s="53"/>
      <c r="H273" s="54">
        <f>'[1]Bond Reduction 1'!H273</f>
        <v>0</v>
      </c>
      <c r="I273" s="47">
        <f>F273*H273</f>
        <v>0</v>
      </c>
      <c r="J273" s="48">
        <f>F273-I273</f>
        <v>0</v>
      </c>
      <c r="K273" s="74"/>
      <c r="L273" s="46"/>
      <c r="M273" s="47">
        <f t="shared" si="50"/>
        <v>0</v>
      </c>
      <c r="N273" s="48">
        <f t="shared" ref="N273:N275" si="72">J273-M273</f>
        <v>0</v>
      </c>
    </row>
    <row r="274" spans="1:15" x14ac:dyDescent="0.25">
      <c r="A274" s="33">
        <v>2</v>
      </c>
      <c r="B274" s="33" t="s">
        <v>267</v>
      </c>
      <c r="C274" s="33" t="s">
        <v>20</v>
      </c>
      <c r="D274" s="34">
        <f>'Bond Estimate Form'!D272</f>
        <v>61462.77</v>
      </c>
      <c r="E274" s="27">
        <v>0</v>
      </c>
      <c r="F274" s="36">
        <f t="shared" si="71"/>
        <v>0</v>
      </c>
      <c r="G274" s="55"/>
      <c r="H274" s="54">
        <f>'[1]Bond Reduction 1'!H274</f>
        <v>0</v>
      </c>
      <c r="I274" s="47">
        <f>F274*H274</f>
        <v>0</v>
      </c>
      <c r="J274" s="48">
        <f>F274-I274</f>
        <v>0</v>
      </c>
      <c r="K274" s="75"/>
      <c r="L274" s="46"/>
      <c r="M274" s="47">
        <f t="shared" si="50"/>
        <v>0</v>
      </c>
      <c r="N274" s="48">
        <f t="shared" si="72"/>
        <v>0</v>
      </c>
    </row>
    <row r="275" spans="1:15" x14ac:dyDescent="0.25">
      <c r="A275" s="33">
        <v>3</v>
      </c>
      <c r="B275" s="33" t="s">
        <v>268</v>
      </c>
      <c r="C275" s="33" t="s">
        <v>20</v>
      </c>
      <c r="D275" s="34">
        <f>'Bond Estimate Form'!D273</f>
        <v>122925.53</v>
      </c>
      <c r="E275" s="27">
        <v>0</v>
      </c>
      <c r="F275" s="36">
        <f t="shared" si="71"/>
        <v>0</v>
      </c>
      <c r="G275" s="56"/>
      <c r="H275" s="54">
        <f>'[1]Bond Reduction 1'!H275</f>
        <v>0</v>
      </c>
      <c r="I275" s="47">
        <f>F275*H275</f>
        <v>0</v>
      </c>
      <c r="J275" s="48">
        <f>F275-I275</f>
        <v>0</v>
      </c>
      <c r="K275" s="76"/>
      <c r="L275" s="46"/>
      <c r="M275" s="47">
        <f t="shared" ref="M275:M282" si="73">F275*L275</f>
        <v>0</v>
      </c>
      <c r="N275" s="48">
        <f t="shared" si="72"/>
        <v>0</v>
      </c>
    </row>
    <row r="276" spans="1:15" ht="20.100000000000001" customHeight="1" x14ac:dyDescent="0.25">
      <c r="A276" s="31">
        <v>6.1</v>
      </c>
      <c r="B276" s="61" t="s">
        <v>269</v>
      </c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</row>
    <row r="277" spans="1:15" x14ac:dyDescent="0.25">
      <c r="A277" s="33">
        <v>1</v>
      </c>
      <c r="B277" s="33" t="s">
        <v>270</v>
      </c>
      <c r="C277" s="33" t="s">
        <v>20</v>
      </c>
      <c r="D277" s="34">
        <f>'Bond Estimate Form'!D275</f>
        <v>4354.4399999999996</v>
      </c>
      <c r="E277" s="27">
        <v>0</v>
      </c>
      <c r="F277" s="36">
        <f t="shared" ref="F277:F282" si="74">D277*E277</f>
        <v>0</v>
      </c>
      <c r="G277" s="53"/>
      <c r="H277" s="54">
        <f>'[1]Bond Reduction 1'!H277</f>
        <v>0</v>
      </c>
      <c r="I277" s="47">
        <f t="shared" ref="I277:I282" si="75">F277*H277</f>
        <v>0</v>
      </c>
      <c r="J277" s="48">
        <f t="shared" ref="J277:J282" si="76">F277-I277</f>
        <v>0</v>
      </c>
      <c r="K277" s="74"/>
      <c r="L277" s="46"/>
      <c r="M277" s="47">
        <f t="shared" si="73"/>
        <v>0</v>
      </c>
      <c r="N277" s="48">
        <f t="shared" ref="N277:N282" si="77">J277-M277</f>
        <v>0</v>
      </c>
    </row>
    <row r="278" spans="1:15" x14ac:dyDescent="0.25">
      <c r="A278" s="33">
        <v>2</v>
      </c>
      <c r="B278" s="33" t="s">
        <v>271</v>
      </c>
      <c r="C278" s="33" t="s">
        <v>20</v>
      </c>
      <c r="D278" s="34">
        <f>'Bond Estimate Form'!D276</f>
        <v>2817.87</v>
      </c>
      <c r="E278" s="27">
        <v>0</v>
      </c>
      <c r="F278" s="36">
        <f t="shared" si="74"/>
        <v>0</v>
      </c>
      <c r="G278" s="55"/>
      <c r="H278" s="54">
        <f>'[1]Bond Reduction 1'!H278</f>
        <v>0</v>
      </c>
      <c r="I278" s="47">
        <f t="shared" si="75"/>
        <v>0</v>
      </c>
      <c r="J278" s="48">
        <f t="shared" si="76"/>
        <v>0</v>
      </c>
      <c r="K278" s="75"/>
      <c r="L278" s="46"/>
      <c r="M278" s="47">
        <f t="shared" si="73"/>
        <v>0</v>
      </c>
      <c r="N278" s="48">
        <f t="shared" si="77"/>
        <v>0</v>
      </c>
    </row>
    <row r="279" spans="1:15" x14ac:dyDescent="0.25">
      <c r="A279" s="33">
        <v>3</v>
      </c>
      <c r="B279" s="33" t="s">
        <v>272</v>
      </c>
      <c r="C279" s="33" t="s">
        <v>273</v>
      </c>
      <c r="D279" s="34">
        <f>'Bond Estimate Form'!D277</f>
        <v>11883.89</v>
      </c>
      <c r="E279" s="27">
        <v>0</v>
      </c>
      <c r="F279" s="36">
        <f t="shared" si="74"/>
        <v>0</v>
      </c>
      <c r="G279" s="55"/>
      <c r="H279" s="54">
        <f>'[1]Bond Reduction 1'!H279</f>
        <v>0</v>
      </c>
      <c r="I279" s="47">
        <f t="shared" si="75"/>
        <v>0</v>
      </c>
      <c r="J279" s="48">
        <f t="shared" si="76"/>
        <v>0</v>
      </c>
      <c r="K279" s="75"/>
      <c r="L279" s="46"/>
      <c r="M279" s="47">
        <f t="shared" si="73"/>
        <v>0</v>
      </c>
      <c r="N279" s="48">
        <f t="shared" si="77"/>
        <v>0</v>
      </c>
    </row>
    <row r="280" spans="1:15" ht="21.6" customHeight="1" x14ac:dyDescent="0.25">
      <c r="A280" s="33">
        <v>4</v>
      </c>
      <c r="B280" s="33" t="s">
        <v>274</v>
      </c>
      <c r="C280" s="33" t="s">
        <v>275</v>
      </c>
      <c r="D280" s="86" t="str">
        <f>'Bond Estimate Form'!D278</f>
        <v>Detailed estimate required.</v>
      </c>
      <c r="E280" s="27">
        <v>0</v>
      </c>
      <c r="F280" s="36">
        <f>E280</f>
        <v>0</v>
      </c>
      <c r="G280" s="55"/>
      <c r="H280" s="54">
        <f>'[1]Bond Reduction 1'!H280</f>
        <v>0</v>
      </c>
      <c r="I280" s="47">
        <f t="shared" si="75"/>
        <v>0</v>
      </c>
      <c r="J280" s="48">
        <f t="shared" si="76"/>
        <v>0</v>
      </c>
      <c r="K280" s="75"/>
      <c r="L280" s="46"/>
      <c r="M280" s="47">
        <f t="shared" si="73"/>
        <v>0</v>
      </c>
      <c r="N280" s="48">
        <f t="shared" si="77"/>
        <v>0</v>
      </c>
    </row>
    <row r="281" spans="1:15" ht="21.6" customHeight="1" x14ac:dyDescent="0.25">
      <c r="A281" s="33">
        <v>5</v>
      </c>
      <c r="B281" s="33" t="s">
        <v>276</v>
      </c>
      <c r="C281" s="33" t="s">
        <v>20</v>
      </c>
      <c r="D281" s="86" t="str">
        <f>'Bond Estimate Form'!D279</f>
        <v>Detailed estimate required.</v>
      </c>
      <c r="E281" s="27">
        <v>0</v>
      </c>
      <c r="F281" s="36"/>
      <c r="G281" s="55"/>
      <c r="H281" s="54">
        <f>'[1]Bond Reduction 1'!H281</f>
        <v>0</v>
      </c>
      <c r="I281" s="47">
        <f t="shared" si="75"/>
        <v>0</v>
      </c>
      <c r="J281" s="48">
        <f t="shared" si="76"/>
        <v>0</v>
      </c>
      <c r="K281" s="75"/>
      <c r="L281" s="46"/>
      <c r="M281" s="47">
        <f t="shared" si="73"/>
        <v>0</v>
      </c>
      <c r="N281" s="48">
        <f t="shared" si="77"/>
        <v>0</v>
      </c>
    </row>
    <row r="282" spans="1:15" x14ac:dyDescent="0.25">
      <c r="A282" s="33">
        <v>6</v>
      </c>
      <c r="B282" s="33" t="s">
        <v>277</v>
      </c>
      <c r="C282" s="33" t="s">
        <v>20</v>
      </c>
      <c r="D282" s="34">
        <f>'Bond Estimate Form'!D280</f>
        <v>147.51</v>
      </c>
      <c r="E282" s="27">
        <v>0</v>
      </c>
      <c r="F282" s="36">
        <f t="shared" si="74"/>
        <v>0</v>
      </c>
      <c r="G282" s="56"/>
      <c r="H282" s="54">
        <f>'[1]Bond Reduction 1'!H282</f>
        <v>0</v>
      </c>
      <c r="I282" s="47">
        <f t="shared" si="75"/>
        <v>0</v>
      </c>
      <c r="J282" s="48">
        <f t="shared" si="76"/>
        <v>0</v>
      </c>
      <c r="K282" s="76"/>
      <c r="L282" s="46"/>
      <c r="M282" s="47">
        <f t="shared" si="73"/>
        <v>0</v>
      </c>
      <c r="N282" s="48">
        <f t="shared" si="77"/>
        <v>0</v>
      </c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5" x14ac:dyDescent="0.25">
      <c r="A284" s="2"/>
      <c r="B284" s="2"/>
      <c r="C284" s="2"/>
      <c r="D284" s="2"/>
      <c r="E284" s="2"/>
      <c r="F284" s="60" t="s">
        <v>303</v>
      </c>
      <c r="G284" s="2"/>
      <c r="H284" s="2"/>
      <c r="I284" s="60" t="s">
        <v>304</v>
      </c>
      <c r="M284" s="60" t="s">
        <v>305</v>
      </c>
      <c r="N284" s="60"/>
    </row>
    <row r="285" spans="1:15" x14ac:dyDescent="0.25">
      <c r="A285" s="2"/>
      <c r="B285" s="2"/>
      <c r="C285" s="2"/>
      <c r="E285" s="42" t="s">
        <v>278</v>
      </c>
      <c r="F285" s="36">
        <f>SUM(F19:F282)</f>
        <v>0</v>
      </c>
      <c r="G285" s="49"/>
      <c r="H285" s="42" t="s">
        <v>288</v>
      </c>
      <c r="I285" s="36"/>
      <c r="L285" s="42" t="s">
        <v>288</v>
      </c>
      <c r="M285" s="36">
        <f>SUM(M19:M282)</f>
        <v>0</v>
      </c>
      <c r="N285" s="36">
        <f>SUM(N19:N282)</f>
        <v>0</v>
      </c>
      <c r="O285" s="2" t="s">
        <v>289</v>
      </c>
    </row>
    <row r="286" spans="1:15" x14ac:dyDescent="0.25">
      <c r="A286" s="2"/>
      <c r="B286" s="2"/>
      <c r="C286" s="2"/>
      <c r="E286" s="42" t="s">
        <v>279</v>
      </c>
      <c r="F286" s="36">
        <f>F285*0.05</f>
        <v>0</v>
      </c>
      <c r="G286" s="49"/>
      <c r="H286" s="42" t="s">
        <v>279</v>
      </c>
      <c r="I286" s="36"/>
      <c r="L286" s="42" t="s">
        <v>290</v>
      </c>
      <c r="M286" s="36">
        <f>M285*0.2</f>
        <v>0</v>
      </c>
      <c r="N286" s="36">
        <f>'[1]Bond Reduction 1'!I286</f>
        <v>0</v>
      </c>
      <c r="O286" s="2" t="s">
        <v>306</v>
      </c>
    </row>
    <row r="287" spans="1:15" x14ac:dyDescent="0.25">
      <c r="A287" s="2"/>
      <c r="B287" s="2"/>
      <c r="C287" s="2"/>
      <c r="E287" s="42" t="s">
        <v>280</v>
      </c>
      <c r="F287" s="36">
        <f>(F285+F286)*0.15</f>
        <v>0</v>
      </c>
      <c r="G287" s="49"/>
      <c r="H287" s="42" t="s">
        <v>280</v>
      </c>
      <c r="I287" s="36"/>
      <c r="L287" s="42"/>
      <c r="M287" s="49"/>
      <c r="N287" s="36"/>
      <c r="O287" s="2" t="s">
        <v>299</v>
      </c>
    </row>
    <row r="288" spans="1:15" x14ac:dyDescent="0.25">
      <c r="A288" s="2"/>
      <c r="B288" s="2"/>
      <c r="C288" s="2"/>
      <c r="E288" s="42" t="s">
        <v>292</v>
      </c>
      <c r="F288" s="36">
        <f>F286+F287</f>
        <v>0</v>
      </c>
      <c r="G288" s="49"/>
      <c r="H288" s="42" t="s">
        <v>307</v>
      </c>
      <c r="I288" s="36"/>
      <c r="L288" s="42"/>
      <c r="M288" s="49"/>
      <c r="N288" s="36">
        <f>M285+N287+N286</f>
        <v>0</v>
      </c>
      <c r="O288" s="2" t="s">
        <v>308</v>
      </c>
    </row>
    <row r="289" spans="1:15" x14ac:dyDescent="0.25">
      <c r="A289" s="2"/>
      <c r="B289" s="2"/>
      <c r="C289" s="2"/>
      <c r="E289" s="42" t="s">
        <v>282</v>
      </c>
      <c r="F289" s="36">
        <f>F288+F285</f>
        <v>0</v>
      </c>
      <c r="G289" s="49"/>
      <c r="H289" s="42" t="s">
        <v>309</v>
      </c>
      <c r="I289" s="36"/>
      <c r="L289" s="42"/>
      <c r="M289" s="2"/>
      <c r="N289" s="36">
        <f>(I289-N288)+M286</f>
        <v>0</v>
      </c>
      <c r="O289" s="2"/>
    </row>
    <row r="290" spans="1:15" x14ac:dyDescent="0.25">
      <c r="A290" s="2"/>
      <c r="B290" s="2"/>
      <c r="C290" s="2"/>
      <c r="D290" s="2"/>
      <c r="E290" s="2"/>
      <c r="F290" s="2"/>
      <c r="G290" s="2"/>
      <c r="H290" s="2"/>
      <c r="I290" s="2"/>
      <c r="L290" s="2"/>
      <c r="M290" s="50" t="s">
        <v>300</v>
      </c>
      <c r="N290" s="51">
        <f>N288-N289</f>
        <v>0</v>
      </c>
      <c r="O290" s="2"/>
    </row>
    <row r="291" spans="1:15" x14ac:dyDescent="0.25">
      <c r="A291" s="2"/>
      <c r="B291" s="2"/>
      <c r="C291" s="2"/>
      <c r="D291" s="2"/>
      <c r="E291" s="2"/>
      <c r="F291" s="2"/>
      <c r="G291" s="2"/>
      <c r="L291" s="2"/>
      <c r="M291" s="50" t="s">
        <v>310</v>
      </c>
      <c r="N291" s="51">
        <f>N289+N285</f>
        <v>0</v>
      </c>
      <c r="O291" s="2" t="s">
        <v>311</v>
      </c>
    </row>
    <row r="292" spans="1:15" x14ac:dyDescent="0.25">
      <c r="A292" s="2"/>
      <c r="B292" s="2"/>
      <c r="C292" s="2"/>
      <c r="D292" s="2"/>
      <c r="E292" s="2"/>
      <c r="F292" s="2"/>
      <c r="G292" s="2"/>
      <c r="L292" s="2"/>
      <c r="M292" s="2"/>
      <c r="N292" s="49"/>
      <c r="O292" s="2"/>
    </row>
    <row r="293" spans="1:15" x14ac:dyDescent="0.25">
      <c r="A293" s="2"/>
      <c r="B293" s="2"/>
      <c r="C293" s="2"/>
      <c r="D293" s="2"/>
      <c r="E293" s="2"/>
      <c r="F293" s="2"/>
      <c r="G293" s="2"/>
      <c r="L293" s="2"/>
      <c r="N293" s="51"/>
      <c r="O293" s="2"/>
    </row>
    <row r="294" spans="1:15" x14ac:dyDescent="0.25">
      <c r="A294" s="2"/>
      <c r="B294" s="2"/>
      <c r="C294" s="2"/>
      <c r="D294" s="2"/>
      <c r="E294" s="2"/>
      <c r="F294" s="2"/>
      <c r="G294" s="2"/>
      <c r="N294" s="2"/>
      <c r="O294" s="2"/>
    </row>
    <row r="295" spans="1: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49"/>
    </row>
    <row r="297" spans="1: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49"/>
    </row>
    <row r="298" spans="1: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5" x14ac:dyDescent="0.25">
      <c r="A301" s="2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</row>
    <row r="305" spans="8:13" x14ac:dyDescent="0.25">
      <c r="H305" s="2"/>
      <c r="I305" s="2"/>
      <c r="L305" s="2"/>
      <c r="M305" s="2"/>
    </row>
    <row r="315" spans="8:13" x14ac:dyDescent="0.25">
      <c r="H315" s="2"/>
      <c r="I315" s="2"/>
      <c r="L315" s="2"/>
    </row>
  </sheetData>
  <protectedRanges>
    <protectedRange algorithmName="SHA-512" hashValue="ljky2hTxPXnxGZksmFuS1YMGckF62hBv7meFQ23j4gWugRJN3uwsixD1qsLNnTa5jX4zN9riyvDB1HQSvQ79MA==" saltValue="elpwaYkJHs1wXKLLi5n7mQ==" spinCount="100000" sqref="M1:N172 L15:L18 L283:L294 M269:N1048576 A268:N268 M261:N267 A260:N260 M253:N259 A252:N252 M245:N251 A244:N244 M237:N243 A236:N236 M229:N235 A228:N228 M219:N227 A218:N218 M209:N217 A208:N208 M199:N207 A198:N198 M189:N197 A188:N188 M174:N177 A173:N173 M179:N187 A178:N178 A174:K177 A179:K187 A189:K197 A199:K207 A209:K217 A219:K227 A229:K235 A237:K243 A245:K251 A253:K259 A261:K267 A269:K1048576 A1:K172" name="City"/>
  </protectedRanges>
  <mergeCells count="8">
    <mergeCell ref="H4:J4"/>
    <mergeCell ref="L4:N4"/>
    <mergeCell ref="A13:F13"/>
    <mergeCell ref="A14:F14"/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Bond Estimate Form</vt:lpstr>
      <vt:lpstr>Bond Reduction 1</vt:lpstr>
      <vt:lpstr>Bond Rlease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Nolan</dc:creator>
  <cp:lastModifiedBy>Zach Holland</cp:lastModifiedBy>
  <dcterms:created xsi:type="dcterms:W3CDTF">2021-06-07T18:57:32Z</dcterms:created>
  <dcterms:modified xsi:type="dcterms:W3CDTF">2026-06-10T18:58:52Z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